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5195" windowHeight="7680" tabRatio="335" activeTab="3"/>
  </bookViews>
  <sheets>
    <sheet name="Pictures" sheetId="2" r:id="rId1"/>
    <sheet name="Note" sheetId="8" r:id="rId2"/>
    <sheet name="2016_Archive" sheetId="4" r:id="rId3"/>
    <sheet name="2017" sheetId="9" r:id="rId4"/>
  </sheets>
  <definedNames>
    <definedName name="_xlnm._FilterDatabase" localSheetId="2" hidden="1">'2016_Archive'!$A$2:$K$386</definedName>
  </definedNames>
  <calcPr calcId="114210"/>
  <fileRecoveryPr autoRecover="0"/>
</workbook>
</file>

<file path=xl/calcChain.xml><?xml version="1.0" encoding="utf-8"?>
<calcChain xmlns="http://schemas.openxmlformats.org/spreadsheetml/2006/main">
  <c r="L16" i="9"/>
  <c r="J16"/>
  <c r="J4"/>
  <c r="J5"/>
  <c r="J6"/>
  <c r="J7"/>
  <c r="J8"/>
  <c r="J9"/>
  <c r="J10"/>
  <c r="J11"/>
  <c r="J13"/>
  <c r="J15"/>
  <c r="L15"/>
  <c r="L13"/>
  <c r="L11"/>
  <c r="L10"/>
  <c r="L8"/>
  <c r="L9"/>
  <c r="L7"/>
  <c r="L6"/>
  <c r="L4"/>
  <c r="L5"/>
  <c r="L3"/>
  <c r="J3"/>
  <c r="L381" i="4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3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7"/>
  <c r="L6"/>
  <c r="L5"/>
  <c r="L4"/>
  <c r="L3"/>
  <c r="J3"/>
  <c r="M3"/>
  <c r="J4"/>
  <c r="M4"/>
  <c r="J5"/>
  <c r="M5"/>
  <c r="J6"/>
  <c r="M6"/>
  <c r="J7"/>
  <c r="M7"/>
  <c r="J9"/>
  <c r="M9"/>
  <c r="J10"/>
  <c r="M10"/>
  <c r="J12"/>
  <c r="M12"/>
  <c r="J13"/>
  <c r="M13"/>
  <c r="J16"/>
  <c r="M16"/>
  <c r="J18"/>
  <c r="M18"/>
  <c r="J21"/>
  <c r="M21"/>
  <c r="J25"/>
  <c r="M25"/>
  <c r="J28"/>
  <c r="M28"/>
  <c r="J30"/>
  <c r="M30"/>
  <c r="J32"/>
  <c r="M32"/>
  <c r="J33"/>
  <c r="M33"/>
  <c r="J34"/>
  <c r="M34"/>
  <c r="J38"/>
  <c r="M38"/>
  <c r="J42"/>
  <c r="M42"/>
  <c r="J43"/>
  <c r="M43"/>
  <c r="J48"/>
  <c r="M48"/>
  <c r="J54"/>
  <c r="M54"/>
  <c r="J55"/>
  <c r="M55"/>
  <c r="J67"/>
  <c r="M67"/>
  <c r="J70"/>
  <c r="M70"/>
  <c r="J77"/>
  <c r="M77"/>
  <c r="J78"/>
  <c r="M78"/>
  <c r="J79"/>
  <c r="M79"/>
  <c r="J80"/>
  <c r="M80"/>
  <c r="J82"/>
  <c r="M82"/>
  <c r="J84"/>
  <c r="M84"/>
  <c r="J85"/>
  <c r="M85"/>
  <c r="J87"/>
  <c r="M87"/>
  <c r="J90"/>
  <c r="M90"/>
  <c r="J95"/>
  <c r="M95"/>
  <c r="J100"/>
  <c r="M100"/>
  <c r="J103"/>
  <c r="M103"/>
  <c r="J106"/>
  <c r="M106"/>
  <c r="J109"/>
  <c r="M109"/>
  <c r="J112"/>
  <c r="M112"/>
  <c r="J115"/>
  <c r="M115"/>
  <c r="J116"/>
  <c r="M116"/>
  <c r="J117"/>
  <c r="M117"/>
  <c r="J118"/>
  <c r="M118"/>
  <c r="J120"/>
  <c r="M120"/>
  <c r="J121"/>
  <c r="M121"/>
  <c r="J123"/>
  <c r="M123"/>
  <c r="J126"/>
  <c r="M126"/>
  <c r="J130"/>
  <c r="M130"/>
  <c r="J142"/>
  <c r="M142"/>
  <c r="J144"/>
  <c r="M144"/>
  <c r="J145"/>
  <c r="M145"/>
  <c r="J148"/>
  <c r="M148"/>
  <c r="J150"/>
  <c r="M150"/>
  <c r="J151"/>
  <c r="M151"/>
  <c r="J152"/>
  <c r="M152"/>
  <c r="J154"/>
  <c r="M154"/>
  <c r="J156"/>
  <c r="M156"/>
  <c r="J158"/>
  <c r="M158"/>
  <c r="J160"/>
  <c r="M160"/>
  <c r="J163"/>
  <c r="M163"/>
  <c r="J164"/>
  <c r="M164"/>
  <c r="J166"/>
  <c r="M166"/>
  <c r="J168"/>
  <c r="M168"/>
  <c r="J171"/>
  <c r="M171"/>
  <c r="J173"/>
  <c r="M173"/>
  <c r="J176"/>
  <c r="M176"/>
  <c r="J179"/>
  <c r="M179"/>
  <c r="J180"/>
  <c r="M180"/>
  <c r="J181"/>
  <c r="M181"/>
  <c r="J182"/>
  <c r="M182"/>
  <c r="J183"/>
  <c r="M183"/>
  <c r="J184"/>
  <c r="M184"/>
  <c r="J191"/>
  <c r="M191"/>
  <c r="J192"/>
  <c r="M192"/>
  <c r="J193"/>
  <c r="M193"/>
  <c r="J194"/>
  <c r="M194"/>
  <c r="J195"/>
  <c r="M195"/>
  <c r="J196"/>
  <c r="M196"/>
  <c r="J198"/>
  <c r="M198"/>
  <c r="J199"/>
  <c r="M199"/>
  <c r="J202"/>
  <c r="M202"/>
  <c r="J203"/>
  <c r="M203"/>
  <c r="J204"/>
  <c r="M204"/>
  <c r="J205"/>
  <c r="M205"/>
  <c r="J208"/>
  <c r="M208"/>
  <c r="J210"/>
  <c r="M210"/>
  <c r="J213"/>
  <c r="M213"/>
  <c r="J215"/>
  <c r="M215"/>
  <c r="J217"/>
  <c r="M217"/>
  <c r="J219"/>
  <c r="M219"/>
  <c r="J224"/>
  <c r="M224"/>
  <c r="J225"/>
  <c r="M225"/>
  <c r="J228"/>
  <c r="M228"/>
  <c r="J231"/>
  <c r="M231"/>
  <c r="J232"/>
  <c r="M232"/>
  <c r="J234"/>
  <c r="M234"/>
  <c r="J235"/>
  <c r="M235"/>
  <c r="J236"/>
  <c r="M236"/>
  <c r="J237"/>
  <c r="M237"/>
  <c r="J238"/>
  <c r="M238"/>
  <c r="J239"/>
  <c r="M239"/>
  <c r="J241"/>
  <c r="M241"/>
  <c r="J243"/>
  <c r="M243"/>
  <c r="J244"/>
  <c r="M244"/>
  <c r="J245"/>
  <c r="M245"/>
  <c r="J248"/>
  <c r="M248"/>
  <c r="J249"/>
  <c r="M249"/>
  <c r="J250"/>
  <c r="M250"/>
  <c r="J251"/>
  <c r="M251"/>
  <c r="J252"/>
  <c r="M252"/>
  <c r="J255"/>
  <c r="M255"/>
  <c r="J257"/>
  <c r="M257"/>
  <c r="J258"/>
  <c r="M258"/>
  <c r="J259"/>
  <c r="M259"/>
  <c r="J260"/>
  <c r="M260"/>
  <c r="J262"/>
  <c r="M262"/>
  <c r="J264"/>
  <c r="M264"/>
  <c r="J265"/>
  <c r="M265"/>
  <c r="J269"/>
  <c r="M269"/>
  <c r="J271"/>
  <c r="M271"/>
  <c r="J273"/>
  <c r="M273"/>
  <c r="J274"/>
  <c r="M274"/>
  <c r="J277"/>
  <c r="M277"/>
  <c r="J280"/>
  <c r="M280"/>
  <c r="J284"/>
  <c r="M284"/>
  <c r="J285"/>
  <c r="M285"/>
  <c r="J291"/>
  <c r="M291"/>
  <c r="J292"/>
  <c r="M292"/>
  <c r="J293"/>
  <c r="M293"/>
  <c r="J296"/>
  <c r="M296"/>
  <c r="J298"/>
  <c r="M298"/>
  <c r="J299"/>
  <c r="M299"/>
  <c r="J305"/>
  <c r="M305"/>
  <c r="J306"/>
  <c r="M306"/>
  <c r="J308"/>
  <c r="M308"/>
  <c r="J310"/>
  <c r="M310"/>
  <c r="J311"/>
  <c r="M311"/>
  <c r="J316"/>
  <c r="M316"/>
  <c r="J319"/>
  <c r="M319"/>
  <c r="J324"/>
  <c r="M324"/>
  <c r="J325"/>
  <c r="M325"/>
  <c r="J326"/>
  <c r="M326"/>
  <c r="J327"/>
  <c r="M327"/>
  <c r="J329"/>
  <c r="M329"/>
  <c r="J330"/>
  <c r="M330"/>
  <c r="J332"/>
  <c r="M332"/>
  <c r="J335"/>
  <c r="M335"/>
  <c r="J346"/>
  <c r="M346"/>
  <c r="M352"/>
  <c r="J353"/>
  <c r="M353"/>
  <c r="J354"/>
  <c r="M354"/>
  <c r="J355"/>
  <c r="M355"/>
  <c r="J360"/>
  <c r="M360"/>
  <c r="J361"/>
  <c r="M361"/>
  <c r="J362"/>
  <c r="M362"/>
  <c r="J363"/>
  <c r="M363"/>
  <c r="J364"/>
  <c r="M364"/>
  <c r="J366"/>
  <c r="M366"/>
  <c r="J368"/>
  <c r="M368"/>
  <c r="J369"/>
  <c r="M369"/>
  <c r="J370"/>
  <c r="M370"/>
  <c r="J371"/>
  <c r="M371"/>
  <c r="J372"/>
  <c r="M372"/>
  <c r="J373"/>
  <c r="M373"/>
  <c r="J375"/>
  <c r="M375"/>
  <c r="J376"/>
  <c r="M376"/>
  <c r="J377"/>
  <c r="M377"/>
  <c r="J380"/>
  <c r="M380"/>
  <c r="O388"/>
  <c r="J138"/>
  <c r="M138"/>
  <c r="J282"/>
  <c r="M282"/>
  <c r="J287"/>
  <c r="M287"/>
  <c r="J300"/>
  <c r="M300"/>
  <c r="O390"/>
  <c r="O393"/>
  <c r="N13"/>
  <c r="N21"/>
  <c r="N34"/>
  <c r="N43"/>
  <c r="N80"/>
  <c r="N90"/>
  <c r="N100"/>
  <c r="N116"/>
  <c r="N148"/>
  <c r="N160"/>
  <c r="N164"/>
  <c r="N181"/>
  <c r="N196"/>
  <c r="N215"/>
  <c r="N217"/>
  <c r="N237"/>
  <c r="N248"/>
  <c r="N250"/>
  <c r="N257"/>
  <c r="N269"/>
  <c r="N273"/>
  <c r="N310"/>
  <c r="M385"/>
  <c r="M384"/>
  <c r="M383"/>
  <c r="M382"/>
  <c r="J381"/>
  <c r="M381"/>
  <c r="J379"/>
  <c r="M379"/>
  <c r="J378"/>
  <c r="M378"/>
  <c r="M351"/>
  <c r="M350"/>
  <c r="M349"/>
  <c r="J344"/>
  <c r="M344"/>
  <c r="J343"/>
  <c r="M343"/>
  <c r="M342"/>
  <c r="J340"/>
  <c r="M340"/>
  <c r="M337"/>
  <c r="M336"/>
  <c r="M314"/>
  <c r="M312"/>
  <c r="N324"/>
  <c r="N353"/>
  <c r="N361"/>
  <c r="N369"/>
  <c r="P388"/>
  <c r="N3"/>
  <c r="N4"/>
  <c r="N5"/>
  <c r="N7"/>
  <c r="N9"/>
  <c r="N25"/>
  <c r="N28"/>
  <c r="N30"/>
  <c r="N32"/>
  <c r="N38"/>
  <c r="N54"/>
  <c r="N84"/>
  <c r="N85"/>
  <c r="N103"/>
  <c r="N117"/>
  <c r="N118"/>
  <c r="N121"/>
  <c r="N126"/>
  <c r="N138"/>
  <c r="N145"/>
  <c r="N151"/>
  <c r="N171"/>
  <c r="N176"/>
  <c r="N183"/>
  <c r="N184"/>
  <c r="N192"/>
  <c r="N193"/>
  <c r="N194"/>
  <c r="N198"/>
  <c r="N202"/>
  <c r="N203"/>
  <c r="N205"/>
  <c r="N208"/>
  <c r="N210"/>
  <c r="N219"/>
  <c r="N224"/>
  <c r="N225"/>
  <c r="N231"/>
  <c r="N232"/>
  <c r="N234"/>
  <c r="N235"/>
  <c r="N239"/>
  <c r="N243"/>
  <c r="N249"/>
  <c r="N255"/>
  <c r="N262"/>
  <c r="N265"/>
  <c r="N271"/>
  <c r="N274"/>
  <c r="N277"/>
  <c r="N282"/>
  <c r="N284"/>
  <c r="N287"/>
  <c r="N291"/>
  <c r="N296"/>
  <c r="N298"/>
  <c r="N299"/>
  <c r="N300"/>
  <c r="N316"/>
  <c r="N360"/>
  <c r="N364"/>
  <c r="N366"/>
  <c r="N368"/>
  <c r="N370"/>
  <c r="N372"/>
  <c r="N377"/>
  <c r="N380"/>
  <c r="P390"/>
  <c r="P393"/>
  <c r="Q393"/>
  <c r="N393"/>
  <c r="M393"/>
  <c r="L389"/>
  <c r="K391"/>
  <c r="K392"/>
  <c r="K393"/>
  <c r="K390"/>
  <c r="F393"/>
  <c r="F392"/>
  <c r="Q390"/>
  <c r="N390"/>
  <c r="M390"/>
  <c r="T3"/>
  <c r="V3"/>
  <c r="T4"/>
  <c r="V4"/>
  <c r="T5"/>
  <c r="V5"/>
  <c r="T6"/>
  <c r="V6"/>
  <c r="T7"/>
  <c r="V7"/>
  <c r="S8"/>
  <c r="T8"/>
  <c r="V8"/>
  <c r="T9"/>
  <c r="V9"/>
  <c r="T10"/>
  <c r="V10"/>
  <c r="T11"/>
  <c r="V11"/>
  <c r="T12"/>
  <c r="V12"/>
  <c r="T13"/>
  <c r="V13"/>
  <c r="T14"/>
  <c r="V14"/>
  <c r="T15"/>
  <c r="V15"/>
  <c r="T16"/>
  <c r="V16"/>
  <c r="T17"/>
  <c r="V17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7"/>
  <c r="V37"/>
  <c r="T38"/>
  <c r="V38"/>
  <c r="T39"/>
  <c r="V39"/>
  <c r="T40"/>
  <c r="V40"/>
  <c r="T41"/>
  <c r="V41"/>
  <c r="T42"/>
  <c r="V42"/>
  <c r="T43"/>
  <c r="V43"/>
  <c r="S44"/>
  <c r="T44"/>
  <c r="V44"/>
  <c r="S45"/>
  <c r="T45"/>
  <c r="V45"/>
  <c r="T46"/>
  <c r="V46"/>
  <c r="S47"/>
  <c r="T47"/>
  <c r="V47"/>
  <c r="T48"/>
  <c r="V48"/>
  <c r="T49"/>
  <c r="V49"/>
  <c r="T50"/>
  <c r="V50"/>
  <c r="T51"/>
  <c r="V51"/>
  <c r="S52"/>
  <c r="T52"/>
  <c r="V52"/>
  <c r="S53"/>
  <c r="T53"/>
  <c r="V53"/>
  <c r="T54"/>
  <c r="V54"/>
  <c r="T55"/>
  <c r="V55"/>
  <c r="S56"/>
  <c r="T56"/>
  <c r="V56"/>
  <c r="T57"/>
  <c r="V57"/>
  <c r="T58"/>
  <c r="V58"/>
  <c r="S59"/>
  <c r="T59"/>
  <c r="V59"/>
  <c r="T60"/>
  <c r="V60"/>
  <c r="T61"/>
  <c r="V61"/>
  <c r="T62"/>
  <c r="V62"/>
  <c r="T63"/>
  <c r="V63"/>
  <c r="T64"/>
  <c r="V64"/>
  <c r="T65"/>
  <c r="V65"/>
  <c r="S66"/>
  <c r="T66"/>
  <c r="V66"/>
  <c r="T67"/>
  <c r="V67"/>
  <c r="T68"/>
  <c r="V68"/>
  <c r="S69"/>
  <c r="T69"/>
  <c r="V69"/>
  <c r="T70"/>
  <c r="V70"/>
  <c r="T71"/>
  <c r="V71"/>
  <c r="T72"/>
  <c r="V72"/>
  <c r="T73"/>
  <c r="V73"/>
  <c r="T74"/>
  <c r="V74"/>
  <c r="T75"/>
  <c r="V75"/>
  <c r="S76"/>
  <c r="T76"/>
  <c r="V76"/>
  <c r="T77"/>
  <c r="V77"/>
  <c r="T78"/>
  <c r="V78"/>
  <c r="T79"/>
  <c r="V79"/>
  <c r="T80"/>
  <c r="V80"/>
  <c r="T81"/>
  <c r="V81"/>
  <c r="T82"/>
  <c r="V82"/>
  <c r="S83"/>
  <c r="T83"/>
  <c r="V83"/>
  <c r="T84"/>
  <c r="V84"/>
  <c r="T85"/>
  <c r="V85"/>
  <c r="T86"/>
  <c r="V86"/>
  <c r="T87"/>
  <c r="V87"/>
  <c r="T88"/>
  <c r="V88"/>
  <c r="T89"/>
  <c r="V89"/>
  <c r="T90"/>
  <c r="V90"/>
  <c r="S91"/>
  <c r="T91"/>
  <c r="V91"/>
  <c r="T92"/>
  <c r="V92"/>
  <c r="S93"/>
  <c r="T93"/>
  <c r="V93"/>
  <c r="S94"/>
  <c r="T94"/>
  <c r="V94"/>
  <c r="T95"/>
  <c r="V95"/>
  <c r="S96"/>
  <c r="T96"/>
  <c r="V96"/>
  <c r="T97"/>
  <c r="V97"/>
  <c r="S98"/>
  <c r="T98"/>
  <c r="V98"/>
  <c r="T99"/>
  <c r="V99"/>
  <c r="T100"/>
  <c r="V100"/>
  <c r="T101"/>
  <c r="V101"/>
  <c r="T102"/>
  <c r="V102"/>
  <c r="T103"/>
  <c r="V103"/>
  <c r="S104"/>
  <c r="T104"/>
  <c r="V104"/>
  <c r="T105"/>
  <c r="V105"/>
  <c r="T106"/>
  <c r="V106"/>
  <c r="T107"/>
  <c r="V107"/>
  <c r="T108"/>
  <c r="V108"/>
  <c r="T109"/>
  <c r="V109"/>
  <c r="T110"/>
  <c r="V110"/>
  <c r="T111"/>
  <c r="V111"/>
  <c r="T112"/>
  <c r="V112"/>
  <c r="T113"/>
  <c r="V113"/>
  <c r="T114"/>
  <c r="V114"/>
  <c r="T115"/>
  <c r="V115"/>
  <c r="T116"/>
  <c r="V116"/>
  <c r="T117"/>
  <c r="V117"/>
  <c r="T118"/>
  <c r="V118"/>
  <c r="S119"/>
  <c r="T119"/>
  <c r="V119"/>
  <c r="T120"/>
  <c r="V120"/>
  <c r="T121"/>
  <c r="V121"/>
  <c r="S122"/>
  <c r="T122"/>
  <c r="V122"/>
  <c r="T123"/>
  <c r="V123"/>
  <c r="T124"/>
  <c r="V124"/>
  <c r="S125"/>
  <c r="T125"/>
  <c r="V125"/>
  <c r="T126"/>
  <c r="V126"/>
  <c r="T127"/>
  <c r="V127"/>
  <c r="S128"/>
  <c r="T128"/>
  <c r="V128"/>
  <c r="T129"/>
  <c r="V129"/>
  <c r="T130"/>
  <c r="V130"/>
  <c r="S131"/>
  <c r="T131"/>
  <c r="V131"/>
  <c r="S132"/>
  <c r="T132"/>
  <c r="V132"/>
  <c r="T133"/>
  <c r="V133"/>
  <c r="T134"/>
  <c r="V134"/>
  <c r="T135"/>
  <c r="V135"/>
  <c r="T136"/>
  <c r="V136"/>
  <c r="T137"/>
  <c r="V137"/>
  <c r="S138"/>
  <c r="T138"/>
  <c r="V138"/>
  <c r="T139"/>
  <c r="V139"/>
  <c r="T140"/>
  <c r="V140"/>
  <c r="T141"/>
  <c r="V141"/>
  <c r="T142"/>
  <c r="V142"/>
  <c r="T143"/>
  <c r="V143"/>
  <c r="T144"/>
  <c r="V144"/>
  <c r="T145"/>
  <c r="V145"/>
  <c r="T146"/>
  <c r="V146"/>
  <c r="T147"/>
  <c r="V147"/>
  <c r="T148"/>
  <c r="V148"/>
  <c r="T149"/>
  <c r="V149"/>
  <c r="T150"/>
  <c r="V150"/>
  <c r="T151"/>
  <c r="V151"/>
  <c r="T152"/>
  <c r="V152"/>
  <c r="T153"/>
  <c r="V153"/>
  <c r="T154"/>
  <c r="V154"/>
  <c r="S155"/>
  <c r="T155"/>
  <c r="V155"/>
  <c r="T156"/>
  <c r="V156"/>
  <c r="T157"/>
  <c r="V157"/>
  <c r="T158"/>
  <c r="V158"/>
  <c r="T159"/>
  <c r="V159"/>
  <c r="T160"/>
  <c r="V160"/>
  <c r="T161"/>
  <c r="V161"/>
  <c r="S162"/>
  <c r="T162"/>
  <c r="V162"/>
  <c r="T163"/>
  <c r="V163"/>
  <c r="T164"/>
  <c r="V164"/>
  <c r="S165"/>
  <c r="T165"/>
  <c r="V165"/>
  <c r="T166"/>
  <c r="V166"/>
  <c r="T167"/>
  <c r="V167"/>
  <c r="T168"/>
  <c r="V168"/>
  <c r="T169"/>
  <c r="V169"/>
  <c r="T170"/>
  <c r="V170"/>
  <c r="T171"/>
  <c r="V171"/>
  <c r="T172"/>
  <c r="V172"/>
  <c r="T173"/>
  <c r="V173"/>
  <c r="S174"/>
  <c r="T174"/>
  <c r="V174"/>
  <c r="S175"/>
  <c r="T175"/>
  <c r="V175"/>
  <c r="T176"/>
  <c r="V176"/>
  <c r="T177"/>
  <c r="V177"/>
  <c r="T178"/>
  <c r="V178"/>
  <c r="T179"/>
  <c r="V179"/>
  <c r="T180"/>
  <c r="V180"/>
  <c r="T181"/>
  <c r="V181"/>
  <c r="T182"/>
  <c r="V182"/>
  <c r="T183"/>
  <c r="V183"/>
  <c r="T184"/>
  <c r="V184"/>
  <c r="S185"/>
  <c r="T185"/>
  <c r="V185"/>
  <c r="S186"/>
  <c r="T186"/>
  <c r="V186"/>
  <c r="S187"/>
  <c r="T187"/>
  <c r="V187"/>
  <c r="S188"/>
  <c r="T188"/>
  <c r="V188"/>
  <c r="T189"/>
  <c r="V189"/>
  <c r="T190"/>
  <c r="V190"/>
  <c r="T191"/>
  <c r="V191"/>
  <c r="T192"/>
  <c r="V192"/>
  <c r="T193"/>
  <c r="V193"/>
  <c r="T194"/>
  <c r="V194"/>
  <c r="T195"/>
  <c r="V195"/>
  <c r="T196"/>
  <c r="V196"/>
  <c r="T197"/>
  <c r="V197"/>
  <c r="T198"/>
  <c r="V198"/>
  <c r="T199"/>
  <c r="V199"/>
  <c r="S200"/>
  <c r="T200"/>
  <c r="V200"/>
  <c r="S201"/>
  <c r="T201"/>
  <c r="V201"/>
  <c r="T202"/>
  <c r="V202"/>
  <c r="T203"/>
  <c r="V203"/>
  <c r="T204"/>
  <c r="V204"/>
  <c r="T205"/>
  <c r="V205"/>
  <c r="S206"/>
  <c r="T206"/>
  <c r="V206"/>
  <c r="T207"/>
  <c r="V207"/>
  <c r="T208"/>
  <c r="V208"/>
  <c r="T209"/>
  <c r="V209"/>
  <c r="T210"/>
  <c r="V210"/>
  <c r="S211"/>
  <c r="T211"/>
  <c r="V211"/>
  <c r="T212"/>
  <c r="V212"/>
  <c r="T213"/>
  <c r="V213"/>
  <c r="T214"/>
  <c r="V214"/>
  <c r="T215"/>
  <c r="V215"/>
  <c r="S216"/>
  <c r="T216"/>
  <c r="V216"/>
  <c r="T217"/>
  <c r="V217"/>
  <c r="T218"/>
  <c r="V218"/>
  <c r="T219"/>
  <c r="V219"/>
  <c r="T220"/>
  <c r="V220"/>
  <c r="T221"/>
  <c r="V221"/>
  <c r="S222"/>
  <c r="T222"/>
  <c r="V222"/>
  <c r="S223"/>
  <c r="T223"/>
  <c r="V223"/>
  <c r="T224"/>
  <c r="V224"/>
  <c r="T225"/>
  <c r="V225"/>
  <c r="T226"/>
  <c r="V226"/>
  <c r="T227"/>
  <c r="V227"/>
  <c r="T228"/>
  <c r="V228"/>
  <c r="S229"/>
  <c r="T229"/>
  <c r="V229"/>
  <c r="T230"/>
  <c r="V230"/>
  <c r="T231"/>
  <c r="V231"/>
  <c r="T232"/>
  <c r="V232"/>
  <c r="S233"/>
  <c r="T233"/>
  <c r="V233"/>
  <c r="T234"/>
  <c r="V234"/>
  <c r="T235"/>
  <c r="V235"/>
  <c r="T236"/>
  <c r="V236"/>
  <c r="T237"/>
  <c r="V237"/>
  <c r="T238"/>
  <c r="V238"/>
  <c r="T239"/>
  <c r="V239"/>
  <c r="S240"/>
  <c r="T240"/>
  <c r="V240"/>
  <c r="T241"/>
  <c r="V241"/>
  <c r="S242"/>
  <c r="T242"/>
  <c r="V242"/>
  <c r="T243"/>
  <c r="V243"/>
  <c r="T244"/>
  <c r="V244"/>
  <c r="T245"/>
  <c r="V245"/>
  <c r="S246"/>
  <c r="T246"/>
  <c r="V246"/>
  <c r="T247"/>
  <c r="V247"/>
  <c r="T248"/>
  <c r="V248"/>
  <c r="T249"/>
  <c r="V249"/>
  <c r="T250"/>
  <c r="V250"/>
  <c r="T251"/>
  <c r="V251"/>
  <c r="T252"/>
  <c r="V252"/>
  <c r="T253"/>
  <c r="V253"/>
  <c r="T254"/>
  <c r="V254"/>
  <c r="T255"/>
  <c r="V255"/>
  <c r="T256"/>
  <c r="V256"/>
  <c r="T257"/>
  <c r="V257"/>
  <c r="T258"/>
  <c r="V258"/>
  <c r="T259"/>
  <c r="V259"/>
  <c r="T260"/>
  <c r="V260"/>
  <c r="T261"/>
  <c r="V261"/>
  <c r="T262"/>
  <c r="V262"/>
  <c r="T263"/>
  <c r="V263"/>
  <c r="T264"/>
  <c r="V264"/>
  <c r="T265"/>
  <c r="V265"/>
  <c r="S266"/>
  <c r="T266"/>
  <c r="V266"/>
  <c r="T267"/>
  <c r="V267"/>
  <c r="S268"/>
  <c r="T268"/>
  <c r="V268"/>
  <c r="T269"/>
  <c r="V269"/>
  <c r="T270"/>
  <c r="V270"/>
  <c r="T271"/>
  <c r="V271"/>
  <c r="S272"/>
  <c r="T272"/>
  <c r="V272"/>
  <c r="T273"/>
  <c r="V273"/>
  <c r="T274"/>
  <c r="V274"/>
  <c r="T275"/>
  <c r="V275"/>
  <c r="T276"/>
  <c r="V276"/>
  <c r="T277"/>
  <c r="V277"/>
  <c r="T278"/>
  <c r="V278"/>
  <c r="T279"/>
  <c r="V279"/>
  <c r="T280"/>
  <c r="V280"/>
  <c r="T281"/>
  <c r="V281"/>
  <c r="S282"/>
  <c r="T282"/>
  <c r="V282"/>
  <c r="T283"/>
  <c r="V283"/>
  <c r="T284"/>
  <c r="V284"/>
  <c r="T285"/>
  <c r="V285"/>
  <c r="T286"/>
  <c r="V286"/>
  <c r="T287"/>
  <c r="V287"/>
  <c r="T288"/>
  <c r="V288"/>
  <c r="T289"/>
  <c r="V289"/>
  <c r="T290"/>
  <c r="V290"/>
  <c r="T291"/>
  <c r="V291"/>
  <c r="T292"/>
  <c r="V292"/>
  <c r="T293"/>
  <c r="V293"/>
  <c r="T294"/>
  <c r="V294"/>
  <c r="T295"/>
  <c r="V295"/>
  <c r="T296"/>
  <c r="V296"/>
  <c r="S297"/>
  <c r="T297"/>
  <c r="V297"/>
  <c r="T298"/>
  <c r="V298"/>
  <c r="T299"/>
  <c r="V299"/>
  <c r="T300"/>
  <c r="V300"/>
  <c r="T301"/>
  <c r="V301"/>
  <c r="T302"/>
  <c r="V302"/>
  <c r="T303"/>
  <c r="V303"/>
  <c r="S304"/>
  <c r="T304"/>
  <c r="V304"/>
  <c r="T305"/>
  <c r="V305"/>
  <c r="T306"/>
  <c r="V306"/>
  <c r="T307"/>
  <c r="V307"/>
  <c r="T308"/>
  <c r="V308"/>
  <c r="T309"/>
  <c r="V309"/>
  <c r="T310"/>
  <c r="V310"/>
  <c r="T311"/>
  <c r="V311"/>
  <c r="T312"/>
  <c r="V312"/>
  <c r="T313"/>
  <c r="V313"/>
  <c r="T314"/>
  <c r="V314"/>
  <c r="S315"/>
  <c r="T315"/>
  <c r="V315"/>
  <c r="T316"/>
  <c r="V316"/>
  <c r="S317"/>
  <c r="T317"/>
  <c r="V317"/>
  <c r="S318"/>
  <c r="T318"/>
  <c r="V318"/>
  <c r="T319"/>
  <c r="V319"/>
  <c r="T320"/>
  <c r="V320"/>
  <c r="T321"/>
  <c r="V321"/>
  <c r="T322"/>
  <c r="V322"/>
  <c r="S323"/>
  <c r="T323"/>
  <c r="V323"/>
  <c r="T324"/>
  <c r="V324"/>
  <c r="T325"/>
  <c r="V325"/>
  <c r="T326"/>
  <c r="V326"/>
  <c r="T327"/>
  <c r="V327"/>
  <c r="S328"/>
  <c r="T328"/>
  <c r="V328"/>
  <c r="T329"/>
  <c r="V329"/>
  <c r="T330"/>
  <c r="V330"/>
  <c r="T331"/>
  <c r="V331"/>
  <c r="T332"/>
  <c r="V332"/>
  <c r="T333"/>
  <c r="V333"/>
  <c r="S334"/>
  <c r="T334"/>
  <c r="V334"/>
  <c r="T335"/>
  <c r="V335"/>
  <c r="T336"/>
  <c r="V336"/>
  <c r="T337"/>
  <c r="V337"/>
  <c r="S338"/>
  <c r="T338"/>
  <c r="V338"/>
  <c r="S339"/>
  <c r="T339"/>
  <c r="V339"/>
  <c r="S340"/>
  <c r="T340"/>
  <c r="V340"/>
  <c r="T341"/>
  <c r="V341"/>
  <c r="S342"/>
  <c r="T342"/>
  <c r="V342"/>
  <c r="S343"/>
  <c r="T343"/>
  <c r="V343"/>
  <c r="T344"/>
  <c r="V344"/>
  <c r="S345"/>
  <c r="T345"/>
  <c r="V345"/>
  <c r="T346"/>
  <c r="V346"/>
  <c r="T347"/>
  <c r="V347"/>
  <c r="T348"/>
  <c r="V348"/>
  <c r="T349"/>
  <c r="V349"/>
  <c r="T350"/>
  <c r="V350"/>
  <c r="T351"/>
  <c r="V351"/>
  <c r="T352"/>
  <c r="V352"/>
  <c r="T353"/>
  <c r="V353"/>
  <c r="T354"/>
  <c r="V354"/>
  <c r="T355"/>
  <c r="V355"/>
  <c r="T356"/>
  <c r="V356"/>
  <c r="S357"/>
  <c r="T357"/>
  <c r="V357"/>
  <c r="S358"/>
  <c r="T358"/>
  <c r="V358"/>
  <c r="T359"/>
  <c r="V359"/>
  <c r="T360"/>
  <c r="V360"/>
  <c r="T361"/>
  <c r="V361"/>
  <c r="T362"/>
  <c r="V362"/>
  <c r="T363"/>
  <c r="V363"/>
  <c r="T364"/>
  <c r="V364"/>
  <c r="S365"/>
  <c r="T365"/>
  <c r="V365"/>
  <c r="T366"/>
  <c r="V366"/>
  <c r="S367"/>
  <c r="T367"/>
  <c r="V367"/>
  <c r="T368"/>
  <c r="V368"/>
  <c r="T369"/>
  <c r="V369"/>
  <c r="T370"/>
  <c r="V370"/>
  <c r="T371"/>
  <c r="V371"/>
  <c r="T372"/>
  <c r="V372"/>
  <c r="T373"/>
  <c r="V373"/>
  <c r="T374"/>
  <c r="V374"/>
  <c r="T375"/>
  <c r="V375"/>
  <c r="T376"/>
  <c r="V376"/>
  <c r="T377"/>
  <c r="V377"/>
  <c r="T378"/>
  <c r="V378"/>
  <c r="T379"/>
  <c r="V379"/>
  <c r="T380"/>
  <c r="V380"/>
  <c r="S381"/>
  <c r="T381"/>
  <c r="V381"/>
  <c r="T382"/>
  <c r="V382"/>
  <c r="T383"/>
  <c r="V383"/>
  <c r="T384"/>
  <c r="V384"/>
  <c r="T385"/>
  <c r="V385"/>
  <c r="T386"/>
  <c r="V386"/>
  <c r="V387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V388"/>
  <c r="U3"/>
  <c r="X3"/>
  <c r="U4"/>
  <c r="X4"/>
  <c r="U5"/>
  <c r="X5"/>
  <c r="U6"/>
  <c r="X6"/>
  <c r="U7"/>
  <c r="X7"/>
  <c r="U8"/>
  <c r="X8"/>
  <c r="U9"/>
  <c r="X9"/>
  <c r="U10"/>
  <c r="X10"/>
  <c r="U11"/>
  <c r="X11"/>
  <c r="U12"/>
  <c r="X12"/>
  <c r="U13"/>
  <c r="X13"/>
  <c r="R14"/>
  <c r="U14"/>
  <c r="X14"/>
  <c r="R15"/>
  <c r="U15"/>
  <c r="X15"/>
  <c r="U16"/>
  <c r="X16"/>
  <c r="U17"/>
  <c r="X17"/>
  <c r="U18"/>
  <c r="X18"/>
  <c r="U19"/>
  <c r="X19"/>
  <c r="U20"/>
  <c r="X20"/>
  <c r="U21"/>
  <c r="X21"/>
  <c r="R22"/>
  <c r="U22"/>
  <c r="X22"/>
  <c r="U23"/>
  <c r="X23"/>
  <c r="U24"/>
  <c r="X24"/>
  <c r="U25"/>
  <c r="X25"/>
  <c r="U26"/>
  <c r="X26"/>
  <c r="U27"/>
  <c r="X27"/>
  <c r="U28"/>
  <c r="X28"/>
  <c r="U29"/>
  <c r="X29"/>
  <c r="U30"/>
  <c r="X30"/>
  <c r="U31"/>
  <c r="X31"/>
  <c r="U32"/>
  <c r="X32"/>
  <c r="U33"/>
  <c r="X33"/>
  <c r="U34"/>
  <c r="X34"/>
  <c r="U35"/>
  <c r="X35"/>
  <c r="R36"/>
  <c r="U36"/>
  <c r="X36"/>
  <c r="U37"/>
  <c r="X37"/>
  <c r="U38"/>
  <c r="X38"/>
  <c r="R39"/>
  <c r="U39"/>
  <c r="X39"/>
  <c r="U40"/>
  <c r="X40"/>
  <c r="U41"/>
  <c r="X41"/>
  <c r="U42"/>
  <c r="X42"/>
  <c r="U43"/>
  <c r="X43"/>
  <c r="U44"/>
  <c r="X44"/>
  <c r="U45"/>
  <c r="X45"/>
  <c r="U46"/>
  <c r="X46"/>
  <c r="U47"/>
  <c r="X47"/>
  <c r="U48"/>
  <c r="X48"/>
  <c r="U49"/>
  <c r="X49"/>
  <c r="U50"/>
  <c r="X50"/>
  <c r="U51"/>
  <c r="X51"/>
  <c r="U52"/>
  <c r="X52"/>
  <c r="U53"/>
  <c r="X53"/>
  <c r="U54"/>
  <c r="X54"/>
  <c r="U55"/>
  <c r="X55"/>
  <c r="U56"/>
  <c r="X56"/>
  <c r="U57"/>
  <c r="X57"/>
  <c r="U58"/>
  <c r="X58"/>
  <c r="U59"/>
  <c r="X59"/>
  <c r="U60"/>
  <c r="X60"/>
  <c r="U61"/>
  <c r="X61"/>
  <c r="U62"/>
  <c r="X62"/>
  <c r="U63"/>
  <c r="X63"/>
  <c r="U64"/>
  <c r="X64"/>
  <c r="U65"/>
  <c r="X65"/>
  <c r="U66"/>
  <c r="X66"/>
  <c r="U67"/>
  <c r="X67"/>
  <c r="R68"/>
  <c r="U68"/>
  <c r="X68"/>
  <c r="U69"/>
  <c r="X69"/>
  <c r="U70"/>
  <c r="X70"/>
  <c r="U71"/>
  <c r="X71"/>
  <c r="U72"/>
  <c r="X72"/>
  <c r="U73"/>
  <c r="X73"/>
  <c r="U74"/>
  <c r="X74"/>
  <c r="U75"/>
  <c r="X75"/>
  <c r="U76"/>
  <c r="X76"/>
  <c r="U77"/>
  <c r="X77"/>
  <c r="U78"/>
  <c r="X78"/>
  <c r="U79"/>
  <c r="X79"/>
  <c r="U80"/>
  <c r="X80"/>
  <c r="R81"/>
  <c r="U81"/>
  <c r="X81"/>
  <c r="U82"/>
  <c r="X82"/>
  <c r="U83"/>
  <c r="X83"/>
  <c r="U84"/>
  <c r="X84"/>
  <c r="U85"/>
  <c r="X85"/>
  <c r="U86"/>
  <c r="X86"/>
  <c r="U87"/>
  <c r="X87"/>
  <c r="U88"/>
  <c r="X88"/>
  <c r="R89"/>
  <c r="U89"/>
  <c r="X89"/>
  <c r="U90"/>
  <c r="X90"/>
  <c r="U91"/>
  <c r="X91"/>
  <c r="U92"/>
  <c r="X92"/>
  <c r="U93"/>
  <c r="X93"/>
  <c r="U94"/>
  <c r="X94"/>
  <c r="U95"/>
  <c r="X95"/>
  <c r="U96"/>
  <c r="X96"/>
  <c r="U97"/>
  <c r="X97"/>
  <c r="U98"/>
  <c r="X98"/>
  <c r="U99"/>
  <c r="X99"/>
  <c r="U100"/>
  <c r="X100"/>
  <c r="U101"/>
  <c r="X101"/>
  <c r="R102"/>
  <c r="U102"/>
  <c r="X102"/>
  <c r="U103"/>
  <c r="X103"/>
  <c r="U104"/>
  <c r="X104"/>
  <c r="U105"/>
  <c r="X105"/>
  <c r="U106"/>
  <c r="X106"/>
  <c r="U107"/>
  <c r="X107"/>
  <c r="U108"/>
  <c r="X108"/>
  <c r="U109"/>
  <c r="X109"/>
  <c r="U110"/>
  <c r="X110"/>
  <c r="U111"/>
  <c r="X111"/>
  <c r="U112"/>
  <c r="X112"/>
  <c r="U113"/>
  <c r="X113"/>
  <c r="U114"/>
  <c r="X114"/>
  <c r="U115"/>
  <c r="X115"/>
  <c r="U116"/>
  <c r="X116"/>
  <c r="U117"/>
  <c r="X117"/>
  <c r="U118"/>
  <c r="X118"/>
  <c r="U119"/>
  <c r="X119"/>
  <c r="U120"/>
  <c r="X120"/>
  <c r="U121"/>
  <c r="X121"/>
  <c r="U122"/>
  <c r="X122"/>
  <c r="U123"/>
  <c r="X123"/>
  <c r="R124"/>
  <c r="U124"/>
  <c r="X124"/>
  <c r="U125"/>
  <c r="X125"/>
  <c r="U126"/>
  <c r="X126"/>
  <c r="U127"/>
  <c r="X127"/>
  <c r="U128"/>
  <c r="X128"/>
  <c r="R129"/>
  <c r="U129"/>
  <c r="X129"/>
  <c r="U130"/>
  <c r="X130"/>
  <c r="U131"/>
  <c r="X131"/>
  <c r="U132"/>
  <c r="X132"/>
  <c r="R133"/>
  <c r="U133"/>
  <c r="X133"/>
  <c r="U134"/>
  <c r="X134"/>
  <c r="R135"/>
  <c r="U135"/>
  <c r="X135"/>
  <c r="U136"/>
  <c r="X136"/>
  <c r="U137"/>
  <c r="X137"/>
  <c r="U138"/>
  <c r="X138"/>
  <c r="R139"/>
  <c r="U139"/>
  <c r="X139"/>
  <c r="R140"/>
  <c r="U140"/>
  <c r="X140"/>
  <c r="U141"/>
  <c r="X141"/>
  <c r="U142"/>
  <c r="X142"/>
  <c r="R143"/>
  <c r="U143"/>
  <c r="X143"/>
  <c r="U144"/>
  <c r="X144"/>
  <c r="U145"/>
  <c r="X145"/>
  <c r="R146"/>
  <c r="U146"/>
  <c r="X146"/>
  <c r="R147"/>
  <c r="U147"/>
  <c r="X147"/>
  <c r="U148"/>
  <c r="X148"/>
  <c r="R149"/>
  <c r="U149"/>
  <c r="X149"/>
  <c r="U150"/>
  <c r="X150"/>
  <c r="U151"/>
  <c r="X151"/>
  <c r="U152"/>
  <c r="X152"/>
  <c r="U153"/>
  <c r="X153"/>
  <c r="U154"/>
  <c r="X154"/>
  <c r="U155"/>
  <c r="X155"/>
  <c r="U156"/>
  <c r="X156"/>
  <c r="U157"/>
  <c r="X157"/>
  <c r="U158"/>
  <c r="X158"/>
  <c r="U159"/>
  <c r="X159"/>
  <c r="U160"/>
  <c r="X160"/>
  <c r="R161"/>
  <c r="U161"/>
  <c r="X161"/>
  <c r="U162"/>
  <c r="X162"/>
  <c r="U163"/>
  <c r="X163"/>
  <c r="U164"/>
  <c r="X164"/>
  <c r="U165"/>
  <c r="X165"/>
  <c r="U166"/>
  <c r="X166"/>
  <c r="U167"/>
  <c r="X167"/>
  <c r="U168"/>
  <c r="X168"/>
  <c r="R169"/>
  <c r="U169"/>
  <c r="X169"/>
  <c r="R170"/>
  <c r="U170"/>
  <c r="X170"/>
  <c r="U171"/>
  <c r="X171"/>
  <c r="U172"/>
  <c r="X172"/>
  <c r="U173"/>
  <c r="X173"/>
  <c r="U174"/>
  <c r="X174"/>
  <c r="U175"/>
  <c r="X175"/>
  <c r="U176"/>
  <c r="X176"/>
  <c r="U177"/>
  <c r="X177"/>
  <c r="R178"/>
  <c r="U178"/>
  <c r="X178"/>
  <c r="U179"/>
  <c r="X179"/>
  <c r="U180"/>
  <c r="X180"/>
  <c r="U181"/>
  <c r="X181"/>
  <c r="U182"/>
  <c r="X182"/>
  <c r="U183"/>
  <c r="X183"/>
  <c r="U184"/>
  <c r="X184"/>
  <c r="U185"/>
  <c r="X185"/>
  <c r="U186"/>
  <c r="X186"/>
  <c r="U187"/>
  <c r="X187"/>
  <c r="U188"/>
  <c r="X188"/>
  <c r="U189"/>
  <c r="X189"/>
  <c r="R190"/>
  <c r="U190"/>
  <c r="X190"/>
  <c r="U191"/>
  <c r="X191"/>
  <c r="U192"/>
  <c r="X192"/>
  <c r="U193"/>
  <c r="X193"/>
  <c r="U194"/>
  <c r="X194"/>
  <c r="U195"/>
  <c r="X195"/>
  <c r="U196"/>
  <c r="X196"/>
  <c r="U197"/>
  <c r="X197"/>
  <c r="U198"/>
  <c r="X198"/>
  <c r="U199"/>
  <c r="X199"/>
  <c r="U200"/>
  <c r="X200"/>
  <c r="U201"/>
  <c r="X201"/>
  <c r="U202"/>
  <c r="X202"/>
  <c r="U203"/>
  <c r="X203"/>
  <c r="U204"/>
  <c r="X204"/>
  <c r="U205"/>
  <c r="X205"/>
  <c r="U206"/>
  <c r="X206"/>
  <c r="R207"/>
  <c r="U207"/>
  <c r="X207"/>
  <c r="U208"/>
  <c r="X208"/>
  <c r="R209"/>
  <c r="U209"/>
  <c r="X209"/>
  <c r="U210"/>
  <c r="X210"/>
  <c r="U211"/>
  <c r="X211"/>
  <c r="R212"/>
  <c r="U212"/>
  <c r="X212"/>
  <c r="U213"/>
  <c r="X213"/>
  <c r="R214"/>
  <c r="U214"/>
  <c r="X214"/>
  <c r="U215"/>
  <c r="X215"/>
  <c r="U216"/>
  <c r="X216"/>
  <c r="U217"/>
  <c r="X217"/>
  <c r="R218"/>
  <c r="U218"/>
  <c r="X218"/>
  <c r="U219"/>
  <c r="X219"/>
  <c r="R220"/>
  <c r="U220"/>
  <c r="X220"/>
  <c r="R221"/>
  <c r="U221"/>
  <c r="X221"/>
  <c r="U222"/>
  <c r="X222"/>
  <c r="U223"/>
  <c r="X223"/>
  <c r="U224"/>
  <c r="X224"/>
  <c r="U225"/>
  <c r="X225"/>
  <c r="U226"/>
  <c r="X226"/>
  <c r="U227"/>
  <c r="X227"/>
  <c r="U228"/>
  <c r="X228"/>
  <c r="U229"/>
  <c r="X229"/>
  <c r="R230"/>
  <c r="U230"/>
  <c r="X230"/>
  <c r="U231"/>
  <c r="X231"/>
  <c r="U232"/>
  <c r="X232"/>
  <c r="U233"/>
  <c r="X233"/>
  <c r="U234"/>
  <c r="X234"/>
  <c r="U235"/>
  <c r="X235"/>
  <c r="U236"/>
  <c r="X236"/>
  <c r="U237"/>
  <c r="X237"/>
  <c r="U238"/>
  <c r="X238"/>
  <c r="U239"/>
  <c r="X239"/>
  <c r="U240"/>
  <c r="X240"/>
  <c r="U241"/>
  <c r="X241"/>
  <c r="U242"/>
  <c r="X242"/>
  <c r="U243"/>
  <c r="X243"/>
  <c r="U244"/>
  <c r="X244"/>
  <c r="U245"/>
  <c r="X245"/>
  <c r="U246"/>
  <c r="X246"/>
  <c r="R247"/>
  <c r="U247"/>
  <c r="X247"/>
  <c r="U248"/>
  <c r="X248"/>
  <c r="U249"/>
  <c r="X249"/>
  <c r="U250"/>
  <c r="X250"/>
  <c r="U251"/>
  <c r="X251"/>
  <c r="U252"/>
  <c r="X252"/>
  <c r="U253"/>
  <c r="X253"/>
  <c r="U254"/>
  <c r="X254"/>
  <c r="U255"/>
  <c r="X255"/>
  <c r="R256"/>
  <c r="U256"/>
  <c r="X256"/>
  <c r="U257"/>
  <c r="X257"/>
  <c r="U258"/>
  <c r="X258"/>
  <c r="U259"/>
  <c r="X259"/>
  <c r="U260"/>
  <c r="X260"/>
  <c r="R261"/>
  <c r="U261"/>
  <c r="X261"/>
  <c r="U262"/>
  <c r="X262"/>
  <c r="R263"/>
  <c r="U263"/>
  <c r="X263"/>
  <c r="U264"/>
  <c r="X264"/>
  <c r="U265"/>
  <c r="X265"/>
  <c r="U266"/>
  <c r="X266"/>
  <c r="U267"/>
  <c r="X267"/>
  <c r="U268"/>
  <c r="X268"/>
  <c r="U269"/>
  <c r="X269"/>
  <c r="U270"/>
  <c r="X270"/>
  <c r="U271"/>
  <c r="X271"/>
  <c r="U272"/>
  <c r="X272"/>
  <c r="U273"/>
  <c r="X273"/>
  <c r="U274"/>
  <c r="X274"/>
  <c r="U275"/>
  <c r="X275"/>
  <c r="U276"/>
  <c r="X276"/>
  <c r="U277"/>
  <c r="X277"/>
  <c r="U278"/>
  <c r="X278"/>
  <c r="R279"/>
  <c r="U279"/>
  <c r="X279"/>
  <c r="U280"/>
  <c r="X280"/>
  <c r="U281"/>
  <c r="X281"/>
  <c r="U282"/>
  <c r="X282"/>
  <c r="U283"/>
  <c r="X283"/>
  <c r="U284"/>
  <c r="X284"/>
  <c r="U285"/>
  <c r="X285"/>
  <c r="U286"/>
  <c r="X286"/>
  <c r="R287"/>
  <c r="U287"/>
  <c r="X287"/>
  <c r="U288"/>
  <c r="X288"/>
  <c r="U289"/>
  <c r="X289"/>
  <c r="R290"/>
  <c r="U290"/>
  <c r="X290"/>
  <c r="U291"/>
  <c r="X291"/>
  <c r="U292"/>
  <c r="X292"/>
  <c r="U293"/>
  <c r="X293"/>
  <c r="U294"/>
  <c r="X294"/>
  <c r="U295"/>
  <c r="X295"/>
  <c r="U296"/>
  <c r="X296"/>
  <c r="U297"/>
  <c r="X297"/>
  <c r="U298"/>
  <c r="X298"/>
  <c r="U299"/>
  <c r="X299"/>
  <c r="R300"/>
  <c r="U300"/>
  <c r="X300"/>
  <c r="R301"/>
  <c r="U301"/>
  <c r="X301"/>
  <c r="U302"/>
  <c r="X302"/>
  <c r="U303"/>
  <c r="X303"/>
  <c r="U304"/>
  <c r="X304"/>
  <c r="U305"/>
  <c r="X305"/>
  <c r="U306"/>
  <c r="X306"/>
  <c r="U307"/>
  <c r="X307"/>
  <c r="U308"/>
  <c r="X308"/>
  <c r="R309"/>
  <c r="U309"/>
  <c r="X309"/>
  <c r="U310"/>
  <c r="X310"/>
  <c r="U311"/>
  <c r="X311"/>
  <c r="U312"/>
  <c r="X312"/>
  <c r="U313"/>
  <c r="X313"/>
  <c r="U314"/>
  <c r="X314"/>
  <c r="U315"/>
  <c r="X315"/>
  <c r="U316"/>
  <c r="X316"/>
  <c r="U317"/>
  <c r="X317"/>
  <c r="U318"/>
  <c r="X318"/>
  <c r="U319"/>
  <c r="X319"/>
  <c r="R320"/>
  <c r="U320"/>
  <c r="X320"/>
  <c r="R321"/>
  <c r="U321"/>
  <c r="X321"/>
  <c r="R322"/>
  <c r="U322"/>
  <c r="X322"/>
  <c r="U323"/>
  <c r="X323"/>
  <c r="U324"/>
  <c r="X324"/>
  <c r="U325"/>
  <c r="X325"/>
  <c r="U326"/>
  <c r="X326"/>
  <c r="U327"/>
  <c r="X327"/>
  <c r="U328"/>
  <c r="X328"/>
  <c r="U329"/>
  <c r="X329"/>
  <c r="U330"/>
  <c r="X330"/>
  <c r="R331"/>
  <c r="U331"/>
  <c r="X331"/>
  <c r="U332"/>
  <c r="X332"/>
  <c r="U333"/>
  <c r="X333"/>
  <c r="U334"/>
  <c r="X334"/>
  <c r="U335"/>
  <c r="X335"/>
  <c r="U336"/>
  <c r="X336"/>
  <c r="U337"/>
  <c r="X337"/>
  <c r="U338"/>
  <c r="X338"/>
  <c r="U339"/>
  <c r="X339"/>
  <c r="U340"/>
  <c r="X340"/>
  <c r="U341"/>
  <c r="X341"/>
  <c r="U342"/>
  <c r="X342"/>
  <c r="U343"/>
  <c r="X343"/>
  <c r="R344"/>
  <c r="U344"/>
  <c r="X344"/>
  <c r="U345"/>
  <c r="X345"/>
  <c r="U346"/>
  <c r="X346"/>
  <c r="R347"/>
  <c r="U347"/>
  <c r="X347"/>
  <c r="U348"/>
  <c r="X348"/>
  <c r="U349"/>
  <c r="X349"/>
  <c r="U350"/>
  <c r="X350"/>
  <c r="U351"/>
  <c r="X351"/>
  <c r="U352"/>
  <c r="X352"/>
  <c r="U353"/>
  <c r="X353"/>
  <c r="U354"/>
  <c r="X354"/>
  <c r="U355"/>
  <c r="X355"/>
  <c r="U356"/>
  <c r="X356"/>
  <c r="U357"/>
  <c r="X357"/>
  <c r="U358"/>
  <c r="X358"/>
  <c r="R359"/>
  <c r="U359"/>
  <c r="X359"/>
  <c r="U360"/>
  <c r="X360"/>
  <c r="U361"/>
  <c r="X361"/>
  <c r="U362"/>
  <c r="X362"/>
  <c r="U363"/>
  <c r="X363"/>
  <c r="U364"/>
  <c r="X364"/>
  <c r="U365"/>
  <c r="X365"/>
  <c r="U366"/>
  <c r="X366"/>
  <c r="U367"/>
  <c r="X367"/>
  <c r="U368"/>
  <c r="X368"/>
  <c r="U369"/>
  <c r="X369"/>
  <c r="U370"/>
  <c r="X370"/>
  <c r="U371"/>
  <c r="X371"/>
  <c r="U372"/>
  <c r="X372"/>
  <c r="U373"/>
  <c r="X373"/>
  <c r="R374"/>
  <c r="U374"/>
  <c r="X374"/>
  <c r="U375"/>
  <c r="X375"/>
  <c r="U376"/>
  <c r="X376"/>
  <c r="U377"/>
  <c r="X377"/>
  <c r="U378"/>
  <c r="X378"/>
  <c r="U379"/>
  <c r="X379"/>
  <c r="U380"/>
  <c r="X380"/>
  <c r="U381"/>
  <c r="X381"/>
  <c r="U382"/>
  <c r="X382"/>
  <c r="U383"/>
  <c r="X383"/>
  <c r="U384"/>
  <c r="X384"/>
  <c r="U385"/>
  <c r="X385"/>
  <c r="U386"/>
  <c r="X386"/>
  <c r="X387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X388"/>
  <c r="W389"/>
  <c r="Q388"/>
  <c r="N388"/>
  <c r="M388"/>
  <c r="F388"/>
  <c r="S386"/>
  <c r="R386"/>
  <c r="N386"/>
  <c r="S385"/>
  <c r="R385"/>
  <c r="N385"/>
  <c r="S384"/>
  <c r="R384"/>
  <c r="N384"/>
  <c r="S383"/>
  <c r="R383"/>
  <c r="N383"/>
  <c r="S382"/>
  <c r="R382"/>
  <c r="N382"/>
  <c r="R381"/>
  <c r="N381"/>
  <c r="S380"/>
  <c r="R380"/>
  <c r="S379"/>
  <c r="R379"/>
  <c r="N379"/>
  <c r="S378"/>
  <c r="R378"/>
  <c r="N378"/>
  <c r="S377"/>
  <c r="R377"/>
  <c r="S376"/>
  <c r="R376"/>
  <c r="N376"/>
  <c r="S375"/>
  <c r="R375"/>
  <c r="N375"/>
  <c r="S374"/>
  <c r="J374"/>
  <c r="S373"/>
  <c r="R373"/>
  <c r="N373"/>
  <c r="S372"/>
  <c r="R372"/>
  <c r="S371"/>
  <c r="R371"/>
  <c r="N371"/>
  <c r="S370"/>
  <c r="R370"/>
  <c r="S369"/>
  <c r="R369"/>
  <c r="S368"/>
  <c r="R368"/>
  <c r="R367"/>
  <c r="J367"/>
  <c r="S366"/>
  <c r="R366"/>
  <c r="R365"/>
  <c r="J365"/>
  <c r="S364"/>
  <c r="R364"/>
  <c r="S363"/>
  <c r="R363"/>
  <c r="N363"/>
  <c r="S362"/>
  <c r="R362"/>
  <c r="N362"/>
  <c r="S361"/>
  <c r="R361"/>
  <c r="S360"/>
  <c r="R360"/>
  <c r="S359"/>
  <c r="J359"/>
  <c r="R358"/>
  <c r="J358"/>
  <c r="R357"/>
  <c r="J357"/>
  <c r="S356"/>
  <c r="R356"/>
  <c r="S355"/>
  <c r="R355"/>
  <c r="N355"/>
  <c r="S354"/>
  <c r="R354"/>
  <c r="N354"/>
  <c r="S353"/>
  <c r="R353"/>
  <c r="S352"/>
  <c r="R352"/>
  <c r="N352"/>
  <c r="S351"/>
  <c r="R351"/>
  <c r="N351"/>
  <c r="S350"/>
  <c r="R350"/>
  <c r="N350"/>
  <c r="S349"/>
  <c r="R349"/>
  <c r="N349"/>
  <c r="S348"/>
  <c r="R348"/>
  <c r="J348"/>
  <c r="S347"/>
  <c r="J347"/>
  <c r="S346"/>
  <c r="R346"/>
  <c r="N346"/>
  <c r="R345"/>
  <c r="J345"/>
  <c r="S344"/>
  <c r="N344"/>
  <c r="R343"/>
  <c r="N343"/>
  <c r="R342"/>
  <c r="N342"/>
  <c r="S341"/>
  <c r="R341"/>
  <c r="R340"/>
  <c r="N340"/>
  <c r="R339"/>
  <c r="N339"/>
  <c r="R338"/>
  <c r="J338"/>
  <c r="S337"/>
  <c r="R337"/>
  <c r="N337"/>
  <c r="S336"/>
  <c r="R336"/>
  <c r="N336"/>
  <c r="S335"/>
  <c r="R335"/>
  <c r="N335"/>
  <c r="R334"/>
  <c r="J334"/>
  <c r="S333"/>
  <c r="R333"/>
  <c r="S332"/>
  <c r="R332"/>
  <c r="N332"/>
  <c r="S331"/>
  <c r="J331"/>
  <c r="S330"/>
  <c r="R330"/>
  <c r="N330"/>
  <c r="S329"/>
  <c r="R329"/>
  <c r="N329"/>
  <c r="R328"/>
  <c r="J328"/>
  <c r="S327"/>
  <c r="R327"/>
  <c r="N327"/>
  <c r="S326"/>
  <c r="R326"/>
  <c r="N326"/>
  <c r="S325"/>
  <c r="R325"/>
  <c r="N325"/>
  <c r="S324"/>
  <c r="R324"/>
  <c r="R323"/>
  <c r="J323"/>
  <c r="S322"/>
  <c r="J322"/>
  <c r="S321"/>
  <c r="J321"/>
  <c r="S320"/>
  <c r="J320"/>
  <c r="S319"/>
  <c r="R319"/>
  <c r="N319"/>
  <c r="R318"/>
  <c r="J318"/>
  <c r="R317"/>
  <c r="J317"/>
  <c r="S316"/>
  <c r="R316"/>
  <c r="R315"/>
  <c r="J315"/>
  <c r="S314"/>
  <c r="R314"/>
  <c r="N314"/>
  <c r="S313"/>
  <c r="R313"/>
  <c r="J313"/>
  <c r="S312"/>
  <c r="R312"/>
  <c r="N312"/>
  <c r="S311"/>
  <c r="R311"/>
  <c r="N311"/>
  <c r="S310"/>
  <c r="R310"/>
  <c r="S309"/>
  <c r="J309"/>
  <c r="S308"/>
  <c r="R308"/>
  <c r="N308"/>
  <c r="S307"/>
  <c r="R307"/>
  <c r="J307"/>
  <c r="S306"/>
  <c r="R306"/>
  <c r="N306"/>
  <c r="S305"/>
  <c r="R305"/>
  <c r="N305"/>
  <c r="R304"/>
  <c r="J304"/>
  <c r="S303"/>
  <c r="R303"/>
  <c r="J303"/>
  <c r="S302"/>
  <c r="R302"/>
  <c r="S301"/>
  <c r="J301"/>
  <c r="S300"/>
  <c r="S299"/>
  <c r="R299"/>
  <c r="S298"/>
  <c r="R298"/>
  <c r="R297"/>
  <c r="J297"/>
  <c r="S296"/>
  <c r="R296"/>
  <c r="S295"/>
  <c r="R295"/>
  <c r="S294"/>
  <c r="R294"/>
  <c r="J294"/>
  <c r="S293"/>
  <c r="R293"/>
  <c r="N293"/>
  <c r="S292"/>
  <c r="R292"/>
  <c r="N292"/>
  <c r="S291"/>
  <c r="R291"/>
  <c r="S290"/>
  <c r="J290"/>
  <c r="S289"/>
  <c r="R289"/>
  <c r="S288"/>
  <c r="R288"/>
  <c r="S287"/>
  <c r="S286"/>
  <c r="R286"/>
  <c r="S285"/>
  <c r="R285"/>
  <c r="N285"/>
  <c r="S284"/>
  <c r="R284"/>
  <c r="S283"/>
  <c r="R283"/>
  <c r="R282"/>
  <c r="S281"/>
  <c r="R281"/>
  <c r="S280"/>
  <c r="R280"/>
  <c r="N280"/>
  <c r="S279"/>
  <c r="J279"/>
  <c r="S278"/>
  <c r="R278"/>
  <c r="S277"/>
  <c r="R277"/>
  <c r="S276"/>
  <c r="R276"/>
  <c r="S275"/>
  <c r="R275"/>
  <c r="S274"/>
  <c r="R274"/>
  <c r="S273"/>
  <c r="R273"/>
  <c r="R272"/>
  <c r="J272"/>
  <c r="S271"/>
  <c r="R271"/>
  <c r="S270"/>
  <c r="R270"/>
  <c r="S269"/>
  <c r="R269"/>
  <c r="R268"/>
  <c r="J268"/>
  <c r="S267"/>
  <c r="R267"/>
  <c r="R266"/>
  <c r="J266"/>
  <c r="S265"/>
  <c r="R265"/>
  <c r="S264"/>
  <c r="R264"/>
  <c r="N264"/>
  <c r="S263"/>
  <c r="J263"/>
  <c r="S262"/>
  <c r="R262"/>
  <c r="S261"/>
  <c r="J261"/>
  <c r="S260"/>
  <c r="R260"/>
  <c r="N260"/>
  <c r="S259"/>
  <c r="R259"/>
  <c r="N259"/>
  <c r="S258"/>
  <c r="R258"/>
  <c r="N258"/>
  <c r="S257"/>
  <c r="R257"/>
  <c r="S256"/>
  <c r="J256"/>
  <c r="S255"/>
  <c r="R255"/>
  <c r="S254"/>
  <c r="R254"/>
  <c r="J254"/>
  <c r="S253"/>
  <c r="R253"/>
  <c r="J253"/>
  <c r="S252"/>
  <c r="R252"/>
  <c r="N252"/>
  <c r="S251"/>
  <c r="R251"/>
  <c r="N251"/>
  <c r="S250"/>
  <c r="R250"/>
  <c r="S249"/>
  <c r="R249"/>
  <c r="S248"/>
  <c r="R248"/>
  <c r="S247"/>
  <c r="J247"/>
  <c r="R246"/>
  <c r="J246"/>
  <c r="S245"/>
  <c r="R245"/>
  <c r="N245"/>
  <c r="S244"/>
  <c r="R244"/>
  <c r="N244"/>
  <c r="S243"/>
  <c r="R243"/>
  <c r="R242"/>
  <c r="J242"/>
  <c r="S241"/>
  <c r="R241"/>
  <c r="N241"/>
  <c r="R240"/>
  <c r="J240"/>
  <c r="S239"/>
  <c r="R239"/>
  <c r="S238"/>
  <c r="R238"/>
  <c r="N238"/>
  <c r="S237"/>
  <c r="R237"/>
  <c r="S236"/>
  <c r="R236"/>
  <c r="N236"/>
  <c r="S235"/>
  <c r="R235"/>
  <c r="S234"/>
  <c r="R234"/>
  <c r="R233"/>
  <c r="J233"/>
  <c r="S232"/>
  <c r="R232"/>
  <c r="S231"/>
  <c r="R231"/>
  <c r="S230"/>
  <c r="J230"/>
  <c r="R229"/>
  <c r="J229"/>
  <c r="S228"/>
  <c r="R228"/>
  <c r="N228"/>
  <c r="S227"/>
  <c r="R227"/>
  <c r="S226"/>
  <c r="R226"/>
  <c r="S225"/>
  <c r="R225"/>
  <c r="S224"/>
  <c r="R224"/>
  <c r="R223"/>
  <c r="J223"/>
  <c r="R222"/>
  <c r="J222"/>
  <c r="S221"/>
  <c r="J221"/>
  <c r="S220"/>
  <c r="J220"/>
  <c r="S219"/>
  <c r="R219"/>
  <c r="S218"/>
  <c r="J218"/>
  <c r="S217"/>
  <c r="R217"/>
  <c r="R216"/>
  <c r="J216"/>
  <c r="S215"/>
  <c r="R215"/>
  <c r="S214"/>
  <c r="J214"/>
  <c r="S213"/>
  <c r="R213"/>
  <c r="N213"/>
  <c r="S212"/>
  <c r="J212"/>
  <c r="R211"/>
  <c r="J211"/>
  <c r="S210"/>
  <c r="R210"/>
  <c r="S209"/>
  <c r="J209"/>
  <c r="S208"/>
  <c r="R208"/>
  <c r="S207"/>
  <c r="J207"/>
  <c r="R206"/>
  <c r="J206"/>
  <c r="S205"/>
  <c r="R205"/>
  <c r="S204"/>
  <c r="R204"/>
  <c r="N204"/>
  <c r="S203"/>
  <c r="R203"/>
  <c r="S202"/>
  <c r="R202"/>
  <c r="R201"/>
  <c r="J201"/>
  <c r="R200"/>
  <c r="J200"/>
  <c r="S199"/>
  <c r="R199"/>
  <c r="N199"/>
  <c r="S198"/>
  <c r="R198"/>
  <c r="S197"/>
  <c r="R197"/>
  <c r="J197"/>
  <c r="S196"/>
  <c r="R196"/>
  <c r="S195"/>
  <c r="R195"/>
  <c r="N195"/>
  <c r="S194"/>
  <c r="R194"/>
  <c r="S193"/>
  <c r="R193"/>
  <c r="S192"/>
  <c r="R192"/>
  <c r="S191"/>
  <c r="R191"/>
  <c r="N191"/>
  <c r="S190"/>
  <c r="J190"/>
  <c r="S189"/>
  <c r="R189"/>
  <c r="R188"/>
  <c r="J188"/>
  <c r="R187"/>
  <c r="J187"/>
  <c r="R186"/>
  <c r="J186"/>
  <c r="R185"/>
  <c r="J185"/>
  <c r="S184"/>
  <c r="R184"/>
  <c r="S183"/>
  <c r="R183"/>
  <c r="S182"/>
  <c r="R182"/>
  <c r="N182"/>
  <c r="S181"/>
  <c r="R181"/>
  <c r="S180"/>
  <c r="R180"/>
  <c r="N180"/>
  <c r="S179"/>
  <c r="R179"/>
  <c r="N179"/>
  <c r="S178"/>
  <c r="J178"/>
  <c r="S177"/>
  <c r="R177"/>
  <c r="J177"/>
  <c r="S176"/>
  <c r="R176"/>
  <c r="R175"/>
  <c r="J175"/>
  <c r="R174"/>
  <c r="J174"/>
  <c r="S173"/>
  <c r="R173"/>
  <c r="N173"/>
  <c r="S172"/>
  <c r="R172"/>
  <c r="J172"/>
  <c r="S171"/>
  <c r="R171"/>
  <c r="S170"/>
  <c r="J170"/>
  <c r="S169"/>
  <c r="J169"/>
  <c r="S168"/>
  <c r="R168"/>
  <c r="N168"/>
  <c r="S167"/>
  <c r="R167"/>
  <c r="J167"/>
  <c r="S166"/>
  <c r="R166"/>
  <c r="N166"/>
  <c r="R165"/>
  <c r="J165"/>
  <c r="S164"/>
  <c r="R164"/>
  <c r="S163"/>
  <c r="R163"/>
  <c r="N163"/>
  <c r="R162"/>
  <c r="J162"/>
  <c r="S161"/>
  <c r="J161"/>
  <c r="S160"/>
  <c r="R160"/>
  <c r="S159"/>
  <c r="R159"/>
  <c r="J159"/>
  <c r="S158"/>
  <c r="R158"/>
  <c r="N158"/>
  <c r="S157"/>
  <c r="R157"/>
  <c r="J157"/>
  <c r="S156"/>
  <c r="R156"/>
  <c r="N156"/>
  <c r="R155"/>
  <c r="J155"/>
  <c r="S154"/>
  <c r="R154"/>
  <c r="N154"/>
  <c r="S153"/>
  <c r="R153"/>
  <c r="J153"/>
  <c r="S152"/>
  <c r="R152"/>
  <c r="N152"/>
  <c r="S151"/>
  <c r="R151"/>
  <c r="S150"/>
  <c r="R150"/>
  <c r="N150"/>
  <c r="S149"/>
  <c r="J149"/>
  <c r="S148"/>
  <c r="R148"/>
  <c r="S147"/>
  <c r="J147"/>
  <c r="S146"/>
  <c r="J146"/>
  <c r="S145"/>
  <c r="R145"/>
  <c r="S144"/>
  <c r="R144"/>
  <c r="N144"/>
  <c r="S143"/>
  <c r="J143"/>
  <c r="S142"/>
  <c r="R142"/>
  <c r="N142"/>
  <c r="S141"/>
  <c r="R141"/>
  <c r="J141"/>
  <c r="S140"/>
  <c r="J140"/>
  <c r="S139"/>
  <c r="J139"/>
  <c r="R138"/>
  <c r="S137"/>
  <c r="R137"/>
  <c r="J137"/>
  <c r="S136"/>
  <c r="R136"/>
  <c r="J136"/>
  <c r="S135"/>
  <c r="J135"/>
  <c r="S134"/>
  <c r="R134"/>
  <c r="S133"/>
  <c r="J133"/>
  <c r="R132"/>
  <c r="J132"/>
  <c r="R131"/>
  <c r="J131"/>
  <c r="S130"/>
  <c r="R130"/>
  <c r="N130"/>
  <c r="S129"/>
  <c r="J129"/>
  <c r="R128"/>
  <c r="J128"/>
  <c r="S127"/>
  <c r="R127"/>
  <c r="J127"/>
  <c r="S126"/>
  <c r="R126"/>
  <c r="R125"/>
  <c r="J125"/>
  <c r="S124"/>
  <c r="J124"/>
  <c r="S123"/>
  <c r="R123"/>
  <c r="N123"/>
  <c r="R122"/>
  <c r="J122"/>
  <c r="S121"/>
  <c r="R121"/>
  <c r="S120"/>
  <c r="R120"/>
  <c r="N120"/>
  <c r="R119"/>
  <c r="J119"/>
  <c r="S118"/>
  <c r="R118"/>
  <c r="S117"/>
  <c r="R117"/>
  <c r="S116"/>
  <c r="R116"/>
  <c r="S115"/>
  <c r="R115"/>
  <c r="N115"/>
  <c r="S114"/>
  <c r="R114"/>
  <c r="S113"/>
  <c r="R113"/>
  <c r="S112"/>
  <c r="R112"/>
  <c r="N112"/>
  <c r="S111"/>
  <c r="R111"/>
  <c r="J111"/>
  <c r="S110"/>
  <c r="R110"/>
  <c r="S109"/>
  <c r="R109"/>
  <c r="N109"/>
  <c r="S108"/>
  <c r="R108"/>
  <c r="S107"/>
  <c r="R107"/>
  <c r="S106"/>
  <c r="R106"/>
  <c r="N106"/>
  <c r="S105"/>
  <c r="R105"/>
  <c r="J105"/>
  <c r="R104"/>
  <c r="J104"/>
  <c r="S103"/>
  <c r="R103"/>
  <c r="S102"/>
  <c r="J102"/>
  <c r="S101"/>
  <c r="R101"/>
  <c r="S100"/>
  <c r="R100"/>
  <c r="S99"/>
  <c r="R99"/>
  <c r="R98"/>
  <c r="J98"/>
  <c r="S97"/>
  <c r="R97"/>
  <c r="R96"/>
  <c r="J96"/>
  <c r="S95"/>
  <c r="R95"/>
  <c r="N95"/>
  <c r="R94"/>
  <c r="J94"/>
  <c r="R93"/>
  <c r="J93"/>
  <c r="S92"/>
  <c r="R92"/>
  <c r="R91"/>
  <c r="J91"/>
  <c r="S90"/>
  <c r="R90"/>
  <c r="S89"/>
  <c r="J89"/>
  <c r="S88"/>
  <c r="R88"/>
  <c r="S87"/>
  <c r="R87"/>
  <c r="N87"/>
  <c r="S86"/>
  <c r="R86"/>
  <c r="J86"/>
  <c r="S85"/>
  <c r="R85"/>
  <c r="S84"/>
  <c r="R84"/>
  <c r="R83"/>
  <c r="J83"/>
  <c r="S82"/>
  <c r="R82"/>
  <c r="N82"/>
  <c r="S81"/>
  <c r="J81"/>
  <c r="S80"/>
  <c r="R80"/>
  <c r="S79"/>
  <c r="R79"/>
  <c r="N79"/>
  <c r="S78"/>
  <c r="R78"/>
  <c r="N78"/>
  <c r="S77"/>
  <c r="R77"/>
  <c r="N77"/>
  <c r="R76"/>
  <c r="J76"/>
  <c r="S75"/>
  <c r="R75"/>
  <c r="J75"/>
  <c r="S74"/>
  <c r="R74"/>
  <c r="J74"/>
  <c r="S73"/>
  <c r="R73"/>
  <c r="S72"/>
  <c r="R72"/>
  <c r="J72"/>
  <c r="S71"/>
  <c r="R71"/>
  <c r="S70"/>
  <c r="R70"/>
  <c r="N70"/>
  <c r="R69"/>
  <c r="J69"/>
  <c r="S68"/>
  <c r="J68"/>
  <c r="S67"/>
  <c r="R67"/>
  <c r="N67"/>
  <c r="R66"/>
  <c r="J66"/>
  <c r="S65"/>
  <c r="R65"/>
  <c r="S64"/>
  <c r="R64"/>
  <c r="S63"/>
  <c r="R63"/>
  <c r="J63"/>
  <c r="S62"/>
  <c r="R62"/>
  <c r="S61"/>
  <c r="R61"/>
  <c r="S60"/>
  <c r="R60"/>
  <c r="R59"/>
  <c r="J59"/>
  <c r="S58"/>
  <c r="R58"/>
  <c r="S57"/>
  <c r="R57"/>
  <c r="J57"/>
  <c r="R56"/>
  <c r="J56"/>
  <c r="S55"/>
  <c r="R55"/>
  <c r="N55"/>
  <c r="S54"/>
  <c r="R54"/>
  <c r="R53"/>
  <c r="J53"/>
  <c r="R52"/>
  <c r="J52"/>
  <c r="S51"/>
  <c r="R51"/>
  <c r="S50"/>
  <c r="R50"/>
  <c r="S49"/>
  <c r="R49"/>
  <c r="S48"/>
  <c r="R48"/>
  <c r="N48"/>
  <c r="R47"/>
  <c r="J47"/>
  <c r="S46"/>
  <c r="R46"/>
  <c r="R45"/>
  <c r="J45"/>
  <c r="R44"/>
  <c r="J44"/>
  <c r="S43"/>
  <c r="R43"/>
  <c r="S42"/>
  <c r="R42"/>
  <c r="N42"/>
  <c r="S41"/>
  <c r="R41"/>
  <c r="S40"/>
  <c r="R40"/>
  <c r="J40"/>
  <c r="S39"/>
  <c r="J39"/>
  <c r="S38"/>
  <c r="R38"/>
  <c r="S37"/>
  <c r="R37"/>
  <c r="S36"/>
  <c r="J36"/>
  <c r="S35"/>
  <c r="R35"/>
  <c r="S34"/>
  <c r="R34"/>
  <c r="S33"/>
  <c r="R33"/>
  <c r="N33"/>
  <c r="S32"/>
  <c r="R32"/>
  <c r="S31"/>
  <c r="R31"/>
  <c r="J31"/>
  <c r="S30"/>
  <c r="R30"/>
  <c r="S29"/>
  <c r="R29"/>
  <c r="S28"/>
  <c r="R28"/>
  <c r="S27"/>
  <c r="R27"/>
  <c r="S26"/>
  <c r="R26"/>
  <c r="S25"/>
  <c r="R25"/>
  <c r="S24"/>
  <c r="R24"/>
  <c r="S23"/>
  <c r="R23"/>
  <c r="S22"/>
  <c r="J22"/>
  <c r="S21"/>
  <c r="R21"/>
  <c r="S20"/>
  <c r="R20"/>
  <c r="J20"/>
  <c r="S19"/>
  <c r="R19"/>
  <c r="S18"/>
  <c r="R18"/>
  <c r="N18"/>
  <c r="S17"/>
  <c r="R17"/>
  <c r="S16"/>
  <c r="R16"/>
  <c r="N16"/>
  <c r="S15"/>
  <c r="J15"/>
  <c r="S14"/>
  <c r="J14"/>
  <c r="S13"/>
  <c r="R13"/>
  <c r="S12"/>
  <c r="R12"/>
  <c r="N12"/>
  <c r="S11"/>
  <c r="R11"/>
  <c r="S10"/>
  <c r="R10"/>
  <c r="N10"/>
  <c r="S9"/>
  <c r="R9"/>
  <c r="R8"/>
  <c r="J8"/>
  <c r="S7"/>
  <c r="R7"/>
  <c r="S6"/>
  <c r="R6"/>
  <c r="N6"/>
  <c r="S5"/>
  <c r="R5"/>
  <c r="S4"/>
  <c r="R4"/>
  <c r="S3"/>
  <c r="R3"/>
  <c r="O388" i="9"/>
  <c r="O390"/>
  <c r="O393"/>
  <c r="P388"/>
  <c r="P390"/>
  <c r="P393"/>
  <c r="Q393"/>
  <c r="N393"/>
  <c r="M393"/>
  <c r="L389"/>
  <c r="K391"/>
  <c r="K392"/>
  <c r="K393"/>
  <c r="K390"/>
  <c r="F393"/>
  <c r="F392"/>
  <c r="Q390"/>
  <c r="N390"/>
  <c r="M390"/>
  <c r="S3"/>
  <c r="T3"/>
  <c r="V3"/>
  <c r="T4"/>
  <c r="V4"/>
  <c r="T5"/>
  <c r="V5"/>
  <c r="T6"/>
  <c r="V6"/>
  <c r="T7"/>
  <c r="V7"/>
  <c r="S8"/>
  <c r="T8"/>
  <c r="V8"/>
  <c r="T9"/>
  <c r="V9"/>
  <c r="T10"/>
  <c r="V10"/>
  <c r="T11"/>
  <c r="V11"/>
  <c r="T12"/>
  <c r="V12"/>
  <c r="T13"/>
  <c r="V13"/>
  <c r="T14"/>
  <c r="V14"/>
  <c r="T15"/>
  <c r="V15"/>
  <c r="T16"/>
  <c r="V16"/>
  <c r="T17"/>
  <c r="V17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7"/>
  <c r="V37"/>
  <c r="T38"/>
  <c r="V38"/>
  <c r="T39"/>
  <c r="V39"/>
  <c r="T40"/>
  <c r="V40"/>
  <c r="T41"/>
  <c r="V41"/>
  <c r="T42"/>
  <c r="V42"/>
  <c r="T43"/>
  <c r="V43"/>
  <c r="S44"/>
  <c r="T44"/>
  <c r="V44"/>
  <c r="S45"/>
  <c r="T45"/>
  <c r="V45"/>
  <c r="T46"/>
  <c r="V46"/>
  <c r="S47"/>
  <c r="T47"/>
  <c r="V47"/>
  <c r="T48"/>
  <c r="V48"/>
  <c r="T49"/>
  <c r="V49"/>
  <c r="T50"/>
  <c r="V50"/>
  <c r="T51"/>
  <c r="V51"/>
  <c r="S52"/>
  <c r="T52"/>
  <c r="V52"/>
  <c r="S53"/>
  <c r="T53"/>
  <c r="V53"/>
  <c r="T54"/>
  <c r="V54"/>
  <c r="T55"/>
  <c r="V55"/>
  <c r="S56"/>
  <c r="T56"/>
  <c r="V56"/>
  <c r="T57"/>
  <c r="V57"/>
  <c r="T58"/>
  <c r="V58"/>
  <c r="S59"/>
  <c r="T59"/>
  <c r="V59"/>
  <c r="T60"/>
  <c r="V60"/>
  <c r="T61"/>
  <c r="V61"/>
  <c r="T62"/>
  <c r="V62"/>
  <c r="T63"/>
  <c r="V63"/>
  <c r="T64"/>
  <c r="V64"/>
  <c r="T65"/>
  <c r="V65"/>
  <c r="S66"/>
  <c r="T66"/>
  <c r="V66"/>
  <c r="T67"/>
  <c r="V67"/>
  <c r="T68"/>
  <c r="V68"/>
  <c r="S69"/>
  <c r="T69"/>
  <c r="V69"/>
  <c r="T70"/>
  <c r="V70"/>
  <c r="T71"/>
  <c r="V71"/>
  <c r="T72"/>
  <c r="V72"/>
  <c r="T73"/>
  <c r="V73"/>
  <c r="T74"/>
  <c r="V74"/>
  <c r="T75"/>
  <c r="V75"/>
  <c r="S76"/>
  <c r="T76"/>
  <c r="V76"/>
  <c r="T77"/>
  <c r="V77"/>
  <c r="T78"/>
  <c r="V78"/>
  <c r="T79"/>
  <c r="V79"/>
  <c r="T80"/>
  <c r="V80"/>
  <c r="T81"/>
  <c r="V81"/>
  <c r="T82"/>
  <c r="V82"/>
  <c r="S83"/>
  <c r="T83"/>
  <c r="V83"/>
  <c r="T84"/>
  <c r="V84"/>
  <c r="T85"/>
  <c r="V85"/>
  <c r="T86"/>
  <c r="V86"/>
  <c r="T87"/>
  <c r="V87"/>
  <c r="T88"/>
  <c r="V88"/>
  <c r="T89"/>
  <c r="V89"/>
  <c r="T90"/>
  <c r="V90"/>
  <c r="S91"/>
  <c r="T91"/>
  <c r="V91"/>
  <c r="T92"/>
  <c r="V92"/>
  <c r="S93"/>
  <c r="T93"/>
  <c r="V93"/>
  <c r="S94"/>
  <c r="T94"/>
  <c r="V94"/>
  <c r="T95"/>
  <c r="V95"/>
  <c r="S96"/>
  <c r="T96"/>
  <c r="V96"/>
  <c r="T97"/>
  <c r="V97"/>
  <c r="S98"/>
  <c r="T98"/>
  <c r="V98"/>
  <c r="T99"/>
  <c r="V99"/>
  <c r="T100"/>
  <c r="V100"/>
  <c r="T101"/>
  <c r="V101"/>
  <c r="T102"/>
  <c r="V102"/>
  <c r="T103"/>
  <c r="V103"/>
  <c r="S104"/>
  <c r="T104"/>
  <c r="V104"/>
  <c r="T105"/>
  <c r="V105"/>
  <c r="T106"/>
  <c r="V106"/>
  <c r="T107"/>
  <c r="V107"/>
  <c r="T108"/>
  <c r="V108"/>
  <c r="T109"/>
  <c r="V109"/>
  <c r="T110"/>
  <c r="V110"/>
  <c r="T111"/>
  <c r="V111"/>
  <c r="T112"/>
  <c r="V112"/>
  <c r="T113"/>
  <c r="V113"/>
  <c r="T114"/>
  <c r="V114"/>
  <c r="T115"/>
  <c r="V115"/>
  <c r="T116"/>
  <c r="V116"/>
  <c r="T117"/>
  <c r="V117"/>
  <c r="T118"/>
  <c r="V118"/>
  <c r="S119"/>
  <c r="T119"/>
  <c r="V119"/>
  <c r="T120"/>
  <c r="V120"/>
  <c r="T121"/>
  <c r="V121"/>
  <c r="S122"/>
  <c r="T122"/>
  <c r="V122"/>
  <c r="T123"/>
  <c r="V123"/>
  <c r="T124"/>
  <c r="V124"/>
  <c r="S125"/>
  <c r="T125"/>
  <c r="V125"/>
  <c r="T126"/>
  <c r="V126"/>
  <c r="T127"/>
  <c r="V127"/>
  <c r="S128"/>
  <c r="T128"/>
  <c r="V128"/>
  <c r="T129"/>
  <c r="V129"/>
  <c r="T130"/>
  <c r="V130"/>
  <c r="S131"/>
  <c r="T131"/>
  <c r="V131"/>
  <c r="S132"/>
  <c r="T132"/>
  <c r="V132"/>
  <c r="T133"/>
  <c r="V133"/>
  <c r="T134"/>
  <c r="V134"/>
  <c r="T135"/>
  <c r="V135"/>
  <c r="T136"/>
  <c r="V136"/>
  <c r="T137"/>
  <c r="V137"/>
  <c r="S138"/>
  <c r="T138"/>
  <c r="V138"/>
  <c r="T139"/>
  <c r="V139"/>
  <c r="T140"/>
  <c r="V140"/>
  <c r="T141"/>
  <c r="V141"/>
  <c r="T142"/>
  <c r="V142"/>
  <c r="T143"/>
  <c r="V143"/>
  <c r="T144"/>
  <c r="V144"/>
  <c r="T145"/>
  <c r="V145"/>
  <c r="T146"/>
  <c r="V146"/>
  <c r="T147"/>
  <c r="V147"/>
  <c r="T148"/>
  <c r="V148"/>
  <c r="T149"/>
  <c r="V149"/>
  <c r="T150"/>
  <c r="V150"/>
  <c r="T151"/>
  <c r="V151"/>
  <c r="T152"/>
  <c r="V152"/>
  <c r="T153"/>
  <c r="V153"/>
  <c r="T154"/>
  <c r="V154"/>
  <c r="S155"/>
  <c r="T155"/>
  <c r="V155"/>
  <c r="T156"/>
  <c r="V156"/>
  <c r="T157"/>
  <c r="V157"/>
  <c r="T158"/>
  <c r="V158"/>
  <c r="T159"/>
  <c r="V159"/>
  <c r="T160"/>
  <c r="V160"/>
  <c r="T161"/>
  <c r="V161"/>
  <c r="S162"/>
  <c r="T162"/>
  <c r="V162"/>
  <c r="T163"/>
  <c r="V163"/>
  <c r="T164"/>
  <c r="V164"/>
  <c r="S165"/>
  <c r="T165"/>
  <c r="V165"/>
  <c r="T166"/>
  <c r="V166"/>
  <c r="T167"/>
  <c r="V167"/>
  <c r="T168"/>
  <c r="V168"/>
  <c r="T169"/>
  <c r="V169"/>
  <c r="T170"/>
  <c r="V170"/>
  <c r="T171"/>
  <c r="V171"/>
  <c r="T172"/>
  <c r="V172"/>
  <c r="T173"/>
  <c r="V173"/>
  <c r="S174"/>
  <c r="T174"/>
  <c r="V174"/>
  <c r="S175"/>
  <c r="T175"/>
  <c r="V175"/>
  <c r="T176"/>
  <c r="V176"/>
  <c r="T177"/>
  <c r="V177"/>
  <c r="T178"/>
  <c r="V178"/>
  <c r="T179"/>
  <c r="V179"/>
  <c r="T180"/>
  <c r="V180"/>
  <c r="T181"/>
  <c r="V181"/>
  <c r="T182"/>
  <c r="V182"/>
  <c r="T183"/>
  <c r="V183"/>
  <c r="T184"/>
  <c r="V184"/>
  <c r="S185"/>
  <c r="T185"/>
  <c r="V185"/>
  <c r="S186"/>
  <c r="T186"/>
  <c r="V186"/>
  <c r="S187"/>
  <c r="T187"/>
  <c r="V187"/>
  <c r="S188"/>
  <c r="T188"/>
  <c r="V188"/>
  <c r="T189"/>
  <c r="V189"/>
  <c r="T190"/>
  <c r="V190"/>
  <c r="T191"/>
  <c r="V191"/>
  <c r="T192"/>
  <c r="V192"/>
  <c r="T193"/>
  <c r="V193"/>
  <c r="T194"/>
  <c r="V194"/>
  <c r="T195"/>
  <c r="V195"/>
  <c r="T196"/>
  <c r="V196"/>
  <c r="T197"/>
  <c r="V197"/>
  <c r="T198"/>
  <c r="V198"/>
  <c r="T199"/>
  <c r="V199"/>
  <c r="S200"/>
  <c r="T200"/>
  <c r="V200"/>
  <c r="S201"/>
  <c r="T201"/>
  <c r="V201"/>
  <c r="T202"/>
  <c r="V202"/>
  <c r="T203"/>
  <c r="V203"/>
  <c r="T204"/>
  <c r="V204"/>
  <c r="T205"/>
  <c r="V205"/>
  <c r="S206"/>
  <c r="T206"/>
  <c r="V206"/>
  <c r="T207"/>
  <c r="V207"/>
  <c r="T208"/>
  <c r="V208"/>
  <c r="T209"/>
  <c r="V209"/>
  <c r="T210"/>
  <c r="V210"/>
  <c r="S211"/>
  <c r="T211"/>
  <c r="V211"/>
  <c r="T212"/>
  <c r="V212"/>
  <c r="T213"/>
  <c r="V213"/>
  <c r="T214"/>
  <c r="V214"/>
  <c r="T215"/>
  <c r="V215"/>
  <c r="S216"/>
  <c r="T216"/>
  <c r="V216"/>
  <c r="T217"/>
  <c r="V217"/>
  <c r="T218"/>
  <c r="V218"/>
  <c r="T219"/>
  <c r="V219"/>
  <c r="T220"/>
  <c r="V220"/>
  <c r="T221"/>
  <c r="V221"/>
  <c r="S222"/>
  <c r="T222"/>
  <c r="V222"/>
  <c r="S223"/>
  <c r="T223"/>
  <c r="V223"/>
  <c r="T224"/>
  <c r="V224"/>
  <c r="T225"/>
  <c r="V225"/>
  <c r="T226"/>
  <c r="V226"/>
  <c r="T227"/>
  <c r="V227"/>
  <c r="T228"/>
  <c r="V228"/>
  <c r="S229"/>
  <c r="T229"/>
  <c r="V229"/>
  <c r="T230"/>
  <c r="V230"/>
  <c r="T231"/>
  <c r="V231"/>
  <c r="T232"/>
  <c r="V232"/>
  <c r="S233"/>
  <c r="T233"/>
  <c r="V233"/>
  <c r="T234"/>
  <c r="V234"/>
  <c r="T235"/>
  <c r="V235"/>
  <c r="T236"/>
  <c r="V236"/>
  <c r="T237"/>
  <c r="V237"/>
  <c r="T238"/>
  <c r="V238"/>
  <c r="T239"/>
  <c r="V239"/>
  <c r="S240"/>
  <c r="T240"/>
  <c r="V240"/>
  <c r="T241"/>
  <c r="V241"/>
  <c r="S242"/>
  <c r="T242"/>
  <c r="V242"/>
  <c r="T243"/>
  <c r="V243"/>
  <c r="T244"/>
  <c r="V244"/>
  <c r="T245"/>
  <c r="V245"/>
  <c r="S246"/>
  <c r="T246"/>
  <c r="V246"/>
  <c r="T247"/>
  <c r="V247"/>
  <c r="T248"/>
  <c r="V248"/>
  <c r="T249"/>
  <c r="V249"/>
  <c r="T250"/>
  <c r="V250"/>
  <c r="T251"/>
  <c r="V251"/>
  <c r="T252"/>
  <c r="V252"/>
  <c r="T253"/>
  <c r="V253"/>
  <c r="T254"/>
  <c r="V254"/>
  <c r="T255"/>
  <c r="V255"/>
  <c r="T256"/>
  <c r="V256"/>
  <c r="T257"/>
  <c r="V257"/>
  <c r="T258"/>
  <c r="V258"/>
  <c r="T259"/>
  <c r="V259"/>
  <c r="T260"/>
  <c r="V260"/>
  <c r="T261"/>
  <c r="V261"/>
  <c r="T262"/>
  <c r="V262"/>
  <c r="T263"/>
  <c r="V263"/>
  <c r="T264"/>
  <c r="V264"/>
  <c r="T265"/>
  <c r="V265"/>
  <c r="S266"/>
  <c r="T266"/>
  <c r="V266"/>
  <c r="T267"/>
  <c r="V267"/>
  <c r="S268"/>
  <c r="T268"/>
  <c r="V268"/>
  <c r="T269"/>
  <c r="V269"/>
  <c r="T270"/>
  <c r="V270"/>
  <c r="T271"/>
  <c r="V271"/>
  <c r="S272"/>
  <c r="T272"/>
  <c r="V272"/>
  <c r="T273"/>
  <c r="V273"/>
  <c r="T274"/>
  <c r="V274"/>
  <c r="T275"/>
  <c r="V275"/>
  <c r="T276"/>
  <c r="V276"/>
  <c r="T277"/>
  <c r="V277"/>
  <c r="T278"/>
  <c r="V278"/>
  <c r="T279"/>
  <c r="V279"/>
  <c r="T280"/>
  <c r="V280"/>
  <c r="T281"/>
  <c r="V281"/>
  <c r="S282"/>
  <c r="T282"/>
  <c r="V282"/>
  <c r="T283"/>
  <c r="V283"/>
  <c r="T284"/>
  <c r="V284"/>
  <c r="T285"/>
  <c r="V285"/>
  <c r="T286"/>
  <c r="V286"/>
  <c r="T287"/>
  <c r="V287"/>
  <c r="T288"/>
  <c r="V288"/>
  <c r="T289"/>
  <c r="V289"/>
  <c r="T290"/>
  <c r="V290"/>
  <c r="T291"/>
  <c r="V291"/>
  <c r="T292"/>
  <c r="V292"/>
  <c r="T293"/>
  <c r="V293"/>
  <c r="T294"/>
  <c r="V294"/>
  <c r="T295"/>
  <c r="V295"/>
  <c r="T296"/>
  <c r="V296"/>
  <c r="S297"/>
  <c r="T297"/>
  <c r="V297"/>
  <c r="T298"/>
  <c r="V298"/>
  <c r="T299"/>
  <c r="V299"/>
  <c r="T300"/>
  <c r="V300"/>
  <c r="T301"/>
  <c r="V301"/>
  <c r="T302"/>
  <c r="V302"/>
  <c r="T303"/>
  <c r="V303"/>
  <c r="S304"/>
  <c r="T304"/>
  <c r="V304"/>
  <c r="T305"/>
  <c r="V305"/>
  <c r="T306"/>
  <c r="V306"/>
  <c r="T307"/>
  <c r="V307"/>
  <c r="T308"/>
  <c r="V308"/>
  <c r="T309"/>
  <c r="V309"/>
  <c r="T310"/>
  <c r="V310"/>
  <c r="T311"/>
  <c r="V311"/>
  <c r="T312"/>
  <c r="V312"/>
  <c r="T313"/>
  <c r="V313"/>
  <c r="T314"/>
  <c r="V314"/>
  <c r="S315"/>
  <c r="T315"/>
  <c r="V315"/>
  <c r="T316"/>
  <c r="V316"/>
  <c r="S317"/>
  <c r="T317"/>
  <c r="V317"/>
  <c r="S318"/>
  <c r="T318"/>
  <c r="V318"/>
  <c r="T319"/>
  <c r="V319"/>
  <c r="T320"/>
  <c r="V320"/>
  <c r="T321"/>
  <c r="V321"/>
  <c r="T322"/>
  <c r="V322"/>
  <c r="S323"/>
  <c r="T323"/>
  <c r="V323"/>
  <c r="T324"/>
  <c r="V324"/>
  <c r="T325"/>
  <c r="V325"/>
  <c r="T326"/>
  <c r="V326"/>
  <c r="T327"/>
  <c r="V327"/>
  <c r="S328"/>
  <c r="T328"/>
  <c r="V328"/>
  <c r="T329"/>
  <c r="V329"/>
  <c r="T330"/>
  <c r="V330"/>
  <c r="T331"/>
  <c r="V331"/>
  <c r="T332"/>
  <c r="V332"/>
  <c r="T333"/>
  <c r="V333"/>
  <c r="S334"/>
  <c r="T334"/>
  <c r="V334"/>
  <c r="T335"/>
  <c r="V335"/>
  <c r="T336"/>
  <c r="V336"/>
  <c r="T337"/>
  <c r="V337"/>
  <c r="S338"/>
  <c r="T338"/>
  <c r="V338"/>
  <c r="S339"/>
  <c r="T339"/>
  <c r="V339"/>
  <c r="S340"/>
  <c r="T340"/>
  <c r="V340"/>
  <c r="T341"/>
  <c r="V341"/>
  <c r="S342"/>
  <c r="T342"/>
  <c r="V342"/>
  <c r="S343"/>
  <c r="T343"/>
  <c r="V343"/>
  <c r="T344"/>
  <c r="V344"/>
  <c r="S345"/>
  <c r="T345"/>
  <c r="V345"/>
  <c r="T346"/>
  <c r="V346"/>
  <c r="T347"/>
  <c r="V347"/>
  <c r="T348"/>
  <c r="V348"/>
  <c r="T349"/>
  <c r="V349"/>
  <c r="T350"/>
  <c r="V350"/>
  <c r="T351"/>
  <c r="V351"/>
  <c r="T352"/>
  <c r="V352"/>
  <c r="T353"/>
  <c r="V353"/>
  <c r="T354"/>
  <c r="V354"/>
  <c r="T355"/>
  <c r="V355"/>
  <c r="T356"/>
  <c r="V356"/>
  <c r="S357"/>
  <c r="T357"/>
  <c r="V357"/>
  <c r="S358"/>
  <c r="T358"/>
  <c r="V358"/>
  <c r="T359"/>
  <c r="V359"/>
  <c r="T360"/>
  <c r="V360"/>
  <c r="T361"/>
  <c r="V361"/>
  <c r="T362"/>
  <c r="V362"/>
  <c r="T363"/>
  <c r="V363"/>
  <c r="T364"/>
  <c r="V364"/>
  <c r="S365"/>
  <c r="T365"/>
  <c r="V365"/>
  <c r="T366"/>
  <c r="V366"/>
  <c r="S367"/>
  <c r="T367"/>
  <c r="V367"/>
  <c r="T368"/>
  <c r="V368"/>
  <c r="T369"/>
  <c r="V369"/>
  <c r="T370"/>
  <c r="V370"/>
  <c r="T371"/>
  <c r="V371"/>
  <c r="T372"/>
  <c r="V372"/>
  <c r="T373"/>
  <c r="V373"/>
  <c r="T374"/>
  <c r="V374"/>
  <c r="T375"/>
  <c r="V375"/>
  <c r="T376"/>
  <c r="V376"/>
  <c r="T377"/>
  <c r="V377"/>
  <c r="T378"/>
  <c r="V378"/>
  <c r="T379"/>
  <c r="V379"/>
  <c r="T380"/>
  <c r="V380"/>
  <c r="T381"/>
  <c r="V381"/>
  <c r="T382"/>
  <c r="V382"/>
  <c r="T383"/>
  <c r="V383"/>
  <c r="T384"/>
  <c r="V384"/>
  <c r="T385"/>
  <c r="V385"/>
  <c r="T386"/>
  <c r="V386"/>
  <c r="V387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V388"/>
  <c r="U3"/>
  <c r="X3"/>
  <c r="U4"/>
  <c r="X4"/>
  <c r="U5"/>
  <c r="X5"/>
  <c r="U6"/>
  <c r="X6"/>
  <c r="U7"/>
  <c r="X7"/>
  <c r="U8"/>
  <c r="X8"/>
  <c r="R9"/>
  <c r="U9"/>
  <c r="X9"/>
  <c r="U10"/>
  <c r="X10"/>
  <c r="U11"/>
  <c r="X11"/>
  <c r="U12"/>
  <c r="X12"/>
  <c r="U13"/>
  <c r="X13"/>
  <c r="R14"/>
  <c r="U14"/>
  <c r="X14"/>
  <c r="R15"/>
  <c r="U15"/>
  <c r="X15"/>
  <c r="U16"/>
  <c r="X16"/>
  <c r="U17"/>
  <c r="X17"/>
  <c r="U18"/>
  <c r="X18"/>
  <c r="U19"/>
  <c r="X19"/>
  <c r="U20"/>
  <c r="X20"/>
  <c r="U21"/>
  <c r="X21"/>
  <c r="R22"/>
  <c r="U22"/>
  <c r="X22"/>
  <c r="U23"/>
  <c r="X23"/>
  <c r="U24"/>
  <c r="X24"/>
  <c r="U25"/>
  <c r="X25"/>
  <c r="U26"/>
  <c r="X26"/>
  <c r="U27"/>
  <c r="X27"/>
  <c r="U28"/>
  <c r="X28"/>
  <c r="U29"/>
  <c r="X29"/>
  <c r="U30"/>
  <c r="X30"/>
  <c r="U31"/>
  <c r="X31"/>
  <c r="U32"/>
  <c r="X32"/>
  <c r="U33"/>
  <c r="X33"/>
  <c r="U34"/>
  <c r="X34"/>
  <c r="U35"/>
  <c r="X35"/>
  <c r="R36"/>
  <c r="U36"/>
  <c r="X36"/>
  <c r="U37"/>
  <c r="X37"/>
  <c r="U38"/>
  <c r="X38"/>
  <c r="R39"/>
  <c r="U39"/>
  <c r="X39"/>
  <c r="U40"/>
  <c r="X40"/>
  <c r="U41"/>
  <c r="X41"/>
  <c r="U42"/>
  <c r="X42"/>
  <c r="U43"/>
  <c r="X43"/>
  <c r="U44"/>
  <c r="X44"/>
  <c r="U45"/>
  <c r="X45"/>
  <c r="U46"/>
  <c r="X46"/>
  <c r="U47"/>
  <c r="X47"/>
  <c r="U48"/>
  <c r="X48"/>
  <c r="U49"/>
  <c r="X49"/>
  <c r="U50"/>
  <c r="X50"/>
  <c r="U51"/>
  <c r="X51"/>
  <c r="U52"/>
  <c r="X52"/>
  <c r="U53"/>
  <c r="X53"/>
  <c r="U54"/>
  <c r="X54"/>
  <c r="U55"/>
  <c r="X55"/>
  <c r="U56"/>
  <c r="X56"/>
  <c r="U57"/>
  <c r="X57"/>
  <c r="U58"/>
  <c r="X58"/>
  <c r="U59"/>
  <c r="X59"/>
  <c r="U60"/>
  <c r="X60"/>
  <c r="U61"/>
  <c r="X61"/>
  <c r="U62"/>
  <c r="X62"/>
  <c r="U63"/>
  <c r="X63"/>
  <c r="U64"/>
  <c r="X64"/>
  <c r="U65"/>
  <c r="X65"/>
  <c r="U66"/>
  <c r="X66"/>
  <c r="U67"/>
  <c r="X67"/>
  <c r="R68"/>
  <c r="U68"/>
  <c r="X68"/>
  <c r="U69"/>
  <c r="X69"/>
  <c r="U70"/>
  <c r="X70"/>
  <c r="U71"/>
  <c r="X71"/>
  <c r="U72"/>
  <c r="X72"/>
  <c r="U73"/>
  <c r="X73"/>
  <c r="U74"/>
  <c r="X74"/>
  <c r="U75"/>
  <c r="X75"/>
  <c r="U76"/>
  <c r="X76"/>
  <c r="U77"/>
  <c r="X77"/>
  <c r="U78"/>
  <c r="X78"/>
  <c r="U79"/>
  <c r="X79"/>
  <c r="U80"/>
  <c r="X80"/>
  <c r="R81"/>
  <c r="U81"/>
  <c r="X81"/>
  <c r="U82"/>
  <c r="X82"/>
  <c r="U83"/>
  <c r="X83"/>
  <c r="U84"/>
  <c r="X84"/>
  <c r="U85"/>
  <c r="X85"/>
  <c r="U86"/>
  <c r="X86"/>
  <c r="U87"/>
  <c r="X87"/>
  <c r="U88"/>
  <c r="X88"/>
  <c r="R89"/>
  <c r="U89"/>
  <c r="X89"/>
  <c r="U90"/>
  <c r="X90"/>
  <c r="U91"/>
  <c r="X91"/>
  <c r="U92"/>
  <c r="X92"/>
  <c r="U93"/>
  <c r="X93"/>
  <c r="U94"/>
  <c r="X94"/>
  <c r="U95"/>
  <c r="X95"/>
  <c r="U96"/>
  <c r="X96"/>
  <c r="U97"/>
  <c r="X97"/>
  <c r="U98"/>
  <c r="X98"/>
  <c r="U99"/>
  <c r="X99"/>
  <c r="U100"/>
  <c r="X100"/>
  <c r="U101"/>
  <c r="X101"/>
  <c r="R102"/>
  <c r="U102"/>
  <c r="X102"/>
  <c r="U103"/>
  <c r="X103"/>
  <c r="U104"/>
  <c r="X104"/>
  <c r="U105"/>
  <c r="X105"/>
  <c r="U106"/>
  <c r="X106"/>
  <c r="U107"/>
  <c r="X107"/>
  <c r="U108"/>
  <c r="X108"/>
  <c r="U109"/>
  <c r="X109"/>
  <c r="U110"/>
  <c r="X110"/>
  <c r="U111"/>
  <c r="X111"/>
  <c r="U112"/>
  <c r="X112"/>
  <c r="U113"/>
  <c r="X113"/>
  <c r="U114"/>
  <c r="X114"/>
  <c r="U115"/>
  <c r="X115"/>
  <c r="U116"/>
  <c r="X116"/>
  <c r="U117"/>
  <c r="X117"/>
  <c r="U118"/>
  <c r="X118"/>
  <c r="U119"/>
  <c r="X119"/>
  <c r="U120"/>
  <c r="X120"/>
  <c r="U121"/>
  <c r="X121"/>
  <c r="U122"/>
  <c r="X122"/>
  <c r="U123"/>
  <c r="X123"/>
  <c r="R124"/>
  <c r="U124"/>
  <c r="X124"/>
  <c r="U125"/>
  <c r="X125"/>
  <c r="U126"/>
  <c r="X126"/>
  <c r="U127"/>
  <c r="X127"/>
  <c r="U128"/>
  <c r="X128"/>
  <c r="R129"/>
  <c r="U129"/>
  <c r="X129"/>
  <c r="U130"/>
  <c r="X130"/>
  <c r="U131"/>
  <c r="X131"/>
  <c r="U132"/>
  <c r="X132"/>
  <c r="R133"/>
  <c r="U133"/>
  <c r="X133"/>
  <c r="U134"/>
  <c r="X134"/>
  <c r="R135"/>
  <c r="U135"/>
  <c r="X135"/>
  <c r="U136"/>
  <c r="X136"/>
  <c r="U137"/>
  <c r="X137"/>
  <c r="U138"/>
  <c r="X138"/>
  <c r="R139"/>
  <c r="U139"/>
  <c r="X139"/>
  <c r="R140"/>
  <c r="U140"/>
  <c r="X140"/>
  <c r="U141"/>
  <c r="X141"/>
  <c r="U142"/>
  <c r="X142"/>
  <c r="R143"/>
  <c r="U143"/>
  <c r="X143"/>
  <c r="U144"/>
  <c r="X144"/>
  <c r="U145"/>
  <c r="X145"/>
  <c r="R146"/>
  <c r="U146"/>
  <c r="X146"/>
  <c r="R147"/>
  <c r="U147"/>
  <c r="X147"/>
  <c r="U148"/>
  <c r="X148"/>
  <c r="R149"/>
  <c r="U149"/>
  <c r="X149"/>
  <c r="U150"/>
  <c r="X150"/>
  <c r="U151"/>
  <c r="X151"/>
  <c r="U152"/>
  <c r="X152"/>
  <c r="U153"/>
  <c r="X153"/>
  <c r="U154"/>
  <c r="X154"/>
  <c r="U155"/>
  <c r="X155"/>
  <c r="U156"/>
  <c r="X156"/>
  <c r="U157"/>
  <c r="X157"/>
  <c r="U158"/>
  <c r="X158"/>
  <c r="U159"/>
  <c r="X159"/>
  <c r="U160"/>
  <c r="X160"/>
  <c r="R161"/>
  <c r="U161"/>
  <c r="X161"/>
  <c r="U162"/>
  <c r="X162"/>
  <c r="U163"/>
  <c r="X163"/>
  <c r="U164"/>
  <c r="X164"/>
  <c r="U165"/>
  <c r="X165"/>
  <c r="U166"/>
  <c r="X166"/>
  <c r="U167"/>
  <c r="X167"/>
  <c r="U168"/>
  <c r="X168"/>
  <c r="R169"/>
  <c r="U169"/>
  <c r="X169"/>
  <c r="R170"/>
  <c r="U170"/>
  <c r="X170"/>
  <c r="U171"/>
  <c r="X171"/>
  <c r="U172"/>
  <c r="X172"/>
  <c r="U173"/>
  <c r="X173"/>
  <c r="U174"/>
  <c r="X174"/>
  <c r="U175"/>
  <c r="X175"/>
  <c r="U176"/>
  <c r="X176"/>
  <c r="U177"/>
  <c r="X177"/>
  <c r="R178"/>
  <c r="U178"/>
  <c r="X178"/>
  <c r="U179"/>
  <c r="X179"/>
  <c r="U180"/>
  <c r="X180"/>
  <c r="U181"/>
  <c r="X181"/>
  <c r="U182"/>
  <c r="X182"/>
  <c r="U183"/>
  <c r="X183"/>
  <c r="U184"/>
  <c r="X184"/>
  <c r="U185"/>
  <c r="X185"/>
  <c r="U186"/>
  <c r="X186"/>
  <c r="U187"/>
  <c r="X187"/>
  <c r="U188"/>
  <c r="X188"/>
  <c r="U189"/>
  <c r="X189"/>
  <c r="R190"/>
  <c r="U190"/>
  <c r="X190"/>
  <c r="U191"/>
  <c r="X191"/>
  <c r="U192"/>
  <c r="X192"/>
  <c r="U193"/>
  <c r="X193"/>
  <c r="U194"/>
  <c r="X194"/>
  <c r="U195"/>
  <c r="X195"/>
  <c r="U196"/>
  <c r="X196"/>
  <c r="U197"/>
  <c r="X197"/>
  <c r="U198"/>
  <c r="X198"/>
  <c r="U199"/>
  <c r="X199"/>
  <c r="U200"/>
  <c r="X200"/>
  <c r="U201"/>
  <c r="X201"/>
  <c r="U202"/>
  <c r="X202"/>
  <c r="U203"/>
  <c r="X203"/>
  <c r="U204"/>
  <c r="X204"/>
  <c r="U205"/>
  <c r="X205"/>
  <c r="U206"/>
  <c r="X206"/>
  <c r="R207"/>
  <c r="U207"/>
  <c r="X207"/>
  <c r="U208"/>
  <c r="X208"/>
  <c r="R209"/>
  <c r="U209"/>
  <c r="X209"/>
  <c r="U210"/>
  <c r="X210"/>
  <c r="U211"/>
  <c r="X211"/>
  <c r="R212"/>
  <c r="U212"/>
  <c r="X212"/>
  <c r="U213"/>
  <c r="X213"/>
  <c r="R214"/>
  <c r="U214"/>
  <c r="X214"/>
  <c r="U215"/>
  <c r="X215"/>
  <c r="U216"/>
  <c r="X216"/>
  <c r="U217"/>
  <c r="X217"/>
  <c r="R218"/>
  <c r="U218"/>
  <c r="X218"/>
  <c r="U219"/>
  <c r="X219"/>
  <c r="R220"/>
  <c r="U220"/>
  <c r="X220"/>
  <c r="R221"/>
  <c r="U221"/>
  <c r="X221"/>
  <c r="U222"/>
  <c r="X222"/>
  <c r="U223"/>
  <c r="X223"/>
  <c r="U224"/>
  <c r="X224"/>
  <c r="U225"/>
  <c r="X225"/>
  <c r="U226"/>
  <c r="X226"/>
  <c r="U227"/>
  <c r="X227"/>
  <c r="U228"/>
  <c r="X228"/>
  <c r="U229"/>
  <c r="X229"/>
  <c r="R230"/>
  <c r="U230"/>
  <c r="X230"/>
  <c r="U231"/>
  <c r="X231"/>
  <c r="U232"/>
  <c r="X232"/>
  <c r="U233"/>
  <c r="X233"/>
  <c r="U234"/>
  <c r="X234"/>
  <c r="U235"/>
  <c r="X235"/>
  <c r="U236"/>
  <c r="X236"/>
  <c r="U237"/>
  <c r="X237"/>
  <c r="U238"/>
  <c r="X238"/>
  <c r="U239"/>
  <c r="X239"/>
  <c r="U240"/>
  <c r="X240"/>
  <c r="U241"/>
  <c r="X241"/>
  <c r="U242"/>
  <c r="X242"/>
  <c r="U243"/>
  <c r="X243"/>
  <c r="U244"/>
  <c r="X244"/>
  <c r="U245"/>
  <c r="X245"/>
  <c r="U246"/>
  <c r="X246"/>
  <c r="R247"/>
  <c r="U247"/>
  <c r="X247"/>
  <c r="U248"/>
  <c r="X248"/>
  <c r="U249"/>
  <c r="X249"/>
  <c r="U250"/>
  <c r="X250"/>
  <c r="U251"/>
  <c r="X251"/>
  <c r="U252"/>
  <c r="X252"/>
  <c r="U253"/>
  <c r="X253"/>
  <c r="U254"/>
  <c r="X254"/>
  <c r="U255"/>
  <c r="X255"/>
  <c r="R256"/>
  <c r="U256"/>
  <c r="X256"/>
  <c r="U257"/>
  <c r="X257"/>
  <c r="U258"/>
  <c r="X258"/>
  <c r="U259"/>
  <c r="X259"/>
  <c r="U260"/>
  <c r="X260"/>
  <c r="R261"/>
  <c r="U261"/>
  <c r="X261"/>
  <c r="U262"/>
  <c r="X262"/>
  <c r="R263"/>
  <c r="U263"/>
  <c r="X263"/>
  <c r="U264"/>
  <c r="X264"/>
  <c r="U265"/>
  <c r="X265"/>
  <c r="U266"/>
  <c r="X266"/>
  <c r="U267"/>
  <c r="X267"/>
  <c r="U268"/>
  <c r="X268"/>
  <c r="U269"/>
  <c r="X269"/>
  <c r="U270"/>
  <c r="X270"/>
  <c r="U271"/>
  <c r="X271"/>
  <c r="U272"/>
  <c r="X272"/>
  <c r="U273"/>
  <c r="X273"/>
  <c r="U274"/>
  <c r="X274"/>
  <c r="U275"/>
  <c r="X275"/>
  <c r="U276"/>
  <c r="X276"/>
  <c r="U277"/>
  <c r="X277"/>
  <c r="U278"/>
  <c r="X278"/>
  <c r="R279"/>
  <c r="U279"/>
  <c r="X279"/>
  <c r="U280"/>
  <c r="X280"/>
  <c r="U281"/>
  <c r="X281"/>
  <c r="U282"/>
  <c r="X282"/>
  <c r="U283"/>
  <c r="X283"/>
  <c r="U284"/>
  <c r="X284"/>
  <c r="U285"/>
  <c r="X285"/>
  <c r="U286"/>
  <c r="X286"/>
  <c r="R287"/>
  <c r="U287"/>
  <c r="X287"/>
  <c r="U288"/>
  <c r="X288"/>
  <c r="U289"/>
  <c r="X289"/>
  <c r="R290"/>
  <c r="U290"/>
  <c r="X290"/>
  <c r="U291"/>
  <c r="X291"/>
  <c r="U292"/>
  <c r="X292"/>
  <c r="U293"/>
  <c r="X293"/>
  <c r="U294"/>
  <c r="X294"/>
  <c r="U295"/>
  <c r="X295"/>
  <c r="U296"/>
  <c r="X296"/>
  <c r="U297"/>
  <c r="X297"/>
  <c r="U298"/>
  <c r="X298"/>
  <c r="U299"/>
  <c r="X299"/>
  <c r="R300"/>
  <c r="U300"/>
  <c r="X300"/>
  <c r="R301"/>
  <c r="U301"/>
  <c r="X301"/>
  <c r="U302"/>
  <c r="X302"/>
  <c r="U303"/>
  <c r="X303"/>
  <c r="U304"/>
  <c r="X304"/>
  <c r="U305"/>
  <c r="X305"/>
  <c r="U306"/>
  <c r="X306"/>
  <c r="U307"/>
  <c r="X307"/>
  <c r="U308"/>
  <c r="X308"/>
  <c r="R309"/>
  <c r="U309"/>
  <c r="X309"/>
  <c r="U310"/>
  <c r="X310"/>
  <c r="U311"/>
  <c r="X311"/>
  <c r="U312"/>
  <c r="X312"/>
  <c r="U313"/>
  <c r="X313"/>
  <c r="U314"/>
  <c r="X314"/>
  <c r="U315"/>
  <c r="X315"/>
  <c r="U316"/>
  <c r="X316"/>
  <c r="U317"/>
  <c r="X317"/>
  <c r="U318"/>
  <c r="X318"/>
  <c r="U319"/>
  <c r="X319"/>
  <c r="R320"/>
  <c r="U320"/>
  <c r="X320"/>
  <c r="R321"/>
  <c r="U321"/>
  <c r="X321"/>
  <c r="R322"/>
  <c r="U322"/>
  <c r="X322"/>
  <c r="U323"/>
  <c r="X323"/>
  <c r="U324"/>
  <c r="X324"/>
  <c r="U325"/>
  <c r="X325"/>
  <c r="U326"/>
  <c r="X326"/>
  <c r="U327"/>
  <c r="X327"/>
  <c r="U328"/>
  <c r="X328"/>
  <c r="U329"/>
  <c r="X329"/>
  <c r="U330"/>
  <c r="X330"/>
  <c r="R331"/>
  <c r="U331"/>
  <c r="X331"/>
  <c r="U332"/>
  <c r="X332"/>
  <c r="U333"/>
  <c r="X333"/>
  <c r="U334"/>
  <c r="X334"/>
  <c r="U335"/>
  <c r="X335"/>
  <c r="U336"/>
  <c r="X336"/>
  <c r="U337"/>
  <c r="X337"/>
  <c r="U338"/>
  <c r="X338"/>
  <c r="U339"/>
  <c r="X339"/>
  <c r="U340"/>
  <c r="X340"/>
  <c r="U341"/>
  <c r="X341"/>
  <c r="U342"/>
  <c r="X342"/>
  <c r="U343"/>
  <c r="X343"/>
  <c r="R344"/>
  <c r="U344"/>
  <c r="X344"/>
  <c r="U345"/>
  <c r="X345"/>
  <c r="U346"/>
  <c r="X346"/>
  <c r="R347"/>
  <c r="U347"/>
  <c r="X347"/>
  <c r="U348"/>
  <c r="X348"/>
  <c r="U349"/>
  <c r="X349"/>
  <c r="U350"/>
  <c r="X350"/>
  <c r="U351"/>
  <c r="X351"/>
  <c r="U352"/>
  <c r="X352"/>
  <c r="U353"/>
  <c r="X353"/>
  <c r="U354"/>
  <c r="X354"/>
  <c r="U355"/>
  <c r="X355"/>
  <c r="U356"/>
  <c r="X356"/>
  <c r="U357"/>
  <c r="X357"/>
  <c r="U358"/>
  <c r="X358"/>
  <c r="R359"/>
  <c r="U359"/>
  <c r="X359"/>
  <c r="U360"/>
  <c r="X360"/>
  <c r="U361"/>
  <c r="X361"/>
  <c r="U362"/>
  <c r="X362"/>
  <c r="U363"/>
  <c r="X363"/>
  <c r="U364"/>
  <c r="X364"/>
  <c r="U365"/>
  <c r="X365"/>
  <c r="U366"/>
  <c r="X366"/>
  <c r="U367"/>
  <c r="X367"/>
  <c r="U368"/>
  <c r="X368"/>
  <c r="U369"/>
  <c r="X369"/>
  <c r="U370"/>
  <c r="X370"/>
  <c r="U371"/>
  <c r="X371"/>
  <c r="U372"/>
  <c r="X372"/>
  <c r="U373"/>
  <c r="X373"/>
  <c r="R374"/>
  <c r="U374"/>
  <c r="X374"/>
  <c r="U375"/>
  <c r="X375"/>
  <c r="U376"/>
  <c r="X376"/>
  <c r="U377"/>
  <c r="X377"/>
  <c r="U378"/>
  <c r="X378"/>
  <c r="U379"/>
  <c r="X379"/>
  <c r="U380"/>
  <c r="X380"/>
  <c r="U381"/>
  <c r="X381"/>
  <c r="U382"/>
  <c r="X382"/>
  <c r="U383"/>
  <c r="X383"/>
  <c r="U384"/>
  <c r="X384"/>
  <c r="U385"/>
  <c r="X385"/>
  <c r="U386"/>
  <c r="X386"/>
  <c r="X387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X388"/>
  <c r="W389"/>
  <c r="Q388"/>
  <c r="N388"/>
  <c r="M388"/>
  <c r="F388"/>
  <c r="S386"/>
  <c r="R386"/>
  <c r="S385"/>
  <c r="R385"/>
  <c r="S384"/>
  <c r="R384"/>
  <c r="S383"/>
  <c r="R383"/>
  <c r="S382"/>
  <c r="R382"/>
  <c r="S381"/>
  <c r="R381"/>
  <c r="S380"/>
  <c r="R380"/>
  <c r="S379"/>
  <c r="R379"/>
  <c r="S378"/>
  <c r="R378"/>
  <c r="S377"/>
  <c r="R377"/>
  <c r="S376"/>
  <c r="R376"/>
  <c r="S375"/>
  <c r="R375"/>
  <c r="S374"/>
  <c r="S373"/>
  <c r="R373"/>
  <c r="S372"/>
  <c r="R372"/>
  <c r="S371"/>
  <c r="R371"/>
  <c r="S370"/>
  <c r="R370"/>
  <c r="S369"/>
  <c r="R369"/>
  <c r="S368"/>
  <c r="R368"/>
  <c r="R367"/>
  <c r="S366"/>
  <c r="R366"/>
  <c r="R365"/>
  <c r="S364"/>
  <c r="R364"/>
  <c r="S363"/>
  <c r="R363"/>
  <c r="S362"/>
  <c r="R362"/>
  <c r="S361"/>
  <c r="R361"/>
  <c r="S360"/>
  <c r="R360"/>
  <c r="S359"/>
  <c r="R358"/>
  <c r="R357"/>
  <c r="S356"/>
  <c r="R356"/>
  <c r="S355"/>
  <c r="R355"/>
  <c r="S354"/>
  <c r="R354"/>
  <c r="S353"/>
  <c r="R353"/>
  <c r="S352"/>
  <c r="R352"/>
  <c r="S351"/>
  <c r="R351"/>
  <c r="S350"/>
  <c r="R350"/>
  <c r="S349"/>
  <c r="R349"/>
  <c r="S348"/>
  <c r="R348"/>
  <c r="S347"/>
  <c r="S346"/>
  <c r="R346"/>
  <c r="R345"/>
  <c r="S344"/>
  <c r="R343"/>
  <c r="R342"/>
  <c r="S341"/>
  <c r="R341"/>
  <c r="R340"/>
  <c r="R339"/>
  <c r="R338"/>
  <c r="S337"/>
  <c r="R337"/>
  <c r="S336"/>
  <c r="R336"/>
  <c r="S335"/>
  <c r="R335"/>
  <c r="R334"/>
  <c r="S333"/>
  <c r="R333"/>
  <c r="S332"/>
  <c r="R332"/>
  <c r="S331"/>
  <c r="S330"/>
  <c r="R330"/>
  <c r="S329"/>
  <c r="R329"/>
  <c r="R328"/>
  <c r="S327"/>
  <c r="R327"/>
  <c r="S326"/>
  <c r="R326"/>
  <c r="S325"/>
  <c r="R325"/>
  <c r="S324"/>
  <c r="R324"/>
  <c r="R323"/>
  <c r="S322"/>
  <c r="S321"/>
  <c r="S320"/>
  <c r="S319"/>
  <c r="R319"/>
  <c r="R318"/>
  <c r="R317"/>
  <c r="S316"/>
  <c r="R316"/>
  <c r="R315"/>
  <c r="S314"/>
  <c r="R314"/>
  <c r="S313"/>
  <c r="R313"/>
  <c r="S312"/>
  <c r="R312"/>
  <c r="S311"/>
  <c r="R311"/>
  <c r="S310"/>
  <c r="R310"/>
  <c r="S309"/>
  <c r="S308"/>
  <c r="R308"/>
  <c r="S307"/>
  <c r="R307"/>
  <c r="S306"/>
  <c r="R306"/>
  <c r="S305"/>
  <c r="R305"/>
  <c r="R304"/>
  <c r="S303"/>
  <c r="R303"/>
  <c r="S302"/>
  <c r="R302"/>
  <c r="S301"/>
  <c r="S300"/>
  <c r="S299"/>
  <c r="R299"/>
  <c r="S298"/>
  <c r="R298"/>
  <c r="R297"/>
  <c r="S296"/>
  <c r="R296"/>
  <c r="S295"/>
  <c r="R295"/>
  <c r="S294"/>
  <c r="R294"/>
  <c r="S293"/>
  <c r="R293"/>
  <c r="S292"/>
  <c r="R292"/>
  <c r="S291"/>
  <c r="R291"/>
  <c r="S290"/>
  <c r="S289"/>
  <c r="R289"/>
  <c r="S288"/>
  <c r="R288"/>
  <c r="S287"/>
  <c r="S286"/>
  <c r="R286"/>
  <c r="S285"/>
  <c r="R285"/>
  <c r="S284"/>
  <c r="R284"/>
  <c r="S283"/>
  <c r="R283"/>
  <c r="R282"/>
  <c r="S281"/>
  <c r="R281"/>
  <c r="S280"/>
  <c r="R280"/>
  <c r="S279"/>
  <c r="S278"/>
  <c r="R278"/>
  <c r="S277"/>
  <c r="R277"/>
  <c r="S276"/>
  <c r="R276"/>
  <c r="S275"/>
  <c r="R275"/>
  <c r="S274"/>
  <c r="R274"/>
  <c r="S273"/>
  <c r="R273"/>
  <c r="R272"/>
  <c r="S271"/>
  <c r="R271"/>
  <c r="S270"/>
  <c r="R270"/>
  <c r="S269"/>
  <c r="R269"/>
  <c r="R268"/>
  <c r="S267"/>
  <c r="R267"/>
  <c r="R266"/>
  <c r="S265"/>
  <c r="R265"/>
  <c r="S264"/>
  <c r="R264"/>
  <c r="S263"/>
  <c r="S262"/>
  <c r="R262"/>
  <c r="S261"/>
  <c r="S260"/>
  <c r="R260"/>
  <c r="S259"/>
  <c r="R259"/>
  <c r="S258"/>
  <c r="R258"/>
  <c r="S257"/>
  <c r="R257"/>
  <c r="S256"/>
  <c r="S255"/>
  <c r="R255"/>
  <c r="S254"/>
  <c r="R254"/>
  <c r="S253"/>
  <c r="R253"/>
  <c r="S252"/>
  <c r="R252"/>
  <c r="S251"/>
  <c r="R251"/>
  <c r="S250"/>
  <c r="R250"/>
  <c r="S249"/>
  <c r="R249"/>
  <c r="S248"/>
  <c r="R248"/>
  <c r="S247"/>
  <c r="R246"/>
  <c r="S245"/>
  <c r="R245"/>
  <c r="S244"/>
  <c r="R244"/>
  <c r="S243"/>
  <c r="R243"/>
  <c r="R242"/>
  <c r="S241"/>
  <c r="R241"/>
  <c r="R240"/>
  <c r="S239"/>
  <c r="R239"/>
  <c r="S238"/>
  <c r="R238"/>
  <c r="S237"/>
  <c r="R237"/>
  <c r="S236"/>
  <c r="R236"/>
  <c r="S235"/>
  <c r="R235"/>
  <c r="S234"/>
  <c r="R234"/>
  <c r="R233"/>
  <c r="S232"/>
  <c r="R232"/>
  <c r="S231"/>
  <c r="R231"/>
  <c r="S230"/>
  <c r="R229"/>
  <c r="S228"/>
  <c r="R228"/>
  <c r="S227"/>
  <c r="R227"/>
  <c r="S226"/>
  <c r="R226"/>
  <c r="S225"/>
  <c r="R225"/>
  <c r="S224"/>
  <c r="R224"/>
  <c r="R223"/>
  <c r="R222"/>
  <c r="S221"/>
  <c r="S220"/>
  <c r="S219"/>
  <c r="R219"/>
  <c r="S218"/>
  <c r="S217"/>
  <c r="R217"/>
  <c r="R216"/>
  <c r="S215"/>
  <c r="R215"/>
  <c r="S214"/>
  <c r="S213"/>
  <c r="R213"/>
  <c r="S212"/>
  <c r="R211"/>
  <c r="S210"/>
  <c r="R210"/>
  <c r="S209"/>
  <c r="S208"/>
  <c r="R208"/>
  <c r="S207"/>
  <c r="R206"/>
  <c r="S205"/>
  <c r="R205"/>
  <c r="S204"/>
  <c r="R204"/>
  <c r="S203"/>
  <c r="R203"/>
  <c r="S202"/>
  <c r="R202"/>
  <c r="R201"/>
  <c r="R200"/>
  <c r="S199"/>
  <c r="R199"/>
  <c r="S198"/>
  <c r="R198"/>
  <c r="S197"/>
  <c r="R197"/>
  <c r="S196"/>
  <c r="R196"/>
  <c r="S195"/>
  <c r="R195"/>
  <c r="S194"/>
  <c r="R194"/>
  <c r="S193"/>
  <c r="R193"/>
  <c r="S192"/>
  <c r="R192"/>
  <c r="S191"/>
  <c r="R191"/>
  <c r="S190"/>
  <c r="S189"/>
  <c r="R189"/>
  <c r="R188"/>
  <c r="R187"/>
  <c r="R186"/>
  <c r="R185"/>
  <c r="S184"/>
  <c r="R184"/>
  <c r="S183"/>
  <c r="R183"/>
  <c r="S182"/>
  <c r="R182"/>
  <c r="S181"/>
  <c r="R181"/>
  <c r="S180"/>
  <c r="R180"/>
  <c r="S179"/>
  <c r="R179"/>
  <c r="S178"/>
  <c r="S177"/>
  <c r="R177"/>
  <c r="S176"/>
  <c r="R176"/>
  <c r="R175"/>
  <c r="R174"/>
  <c r="S173"/>
  <c r="R173"/>
  <c r="S172"/>
  <c r="R172"/>
  <c r="S171"/>
  <c r="R171"/>
  <c r="S170"/>
  <c r="S169"/>
  <c r="S168"/>
  <c r="R168"/>
  <c r="S167"/>
  <c r="R167"/>
  <c r="S166"/>
  <c r="R166"/>
  <c r="R165"/>
  <c r="S164"/>
  <c r="R164"/>
  <c r="S163"/>
  <c r="R163"/>
  <c r="R162"/>
  <c r="S161"/>
  <c r="S160"/>
  <c r="R160"/>
  <c r="S159"/>
  <c r="R159"/>
  <c r="S158"/>
  <c r="R158"/>
  <c r="S157"/>
  <c r="R157"/>
  <c r="S156"/>
  <c r="R156"/>
  <c r="R155"/>
  <c r="S154"/>
  <c r="R154"/>
  <c r="S153"/>
  <c r="R153"/>
  <c r="S152"/>
  <c r="R152"/>
  <c r="S151"/>
  <c r="R151"/>
  <c r="S150"/>
  <c r="R150"/>
  <c r="S149"/>
  <c r="S148"/>
  <c r="R148"/>
  <c r="S147"/>
  <c r="S146"/>
  <c r="S145"/>
  <c r="R145"/>
  <c r="S144"/>
  <c r="R144"/>
  <c r="S143"/>
  <c r="S142"/>
  <c r="R142"/>
  <c r="S141"/>
  <c r="R141"/>
  <c r="S140"/>
  <c r="S139"/>
  <c r="R138"/>
  <c r="S137"/>
  <c r="R137"/>
  <c r="S136"/>
  <c r="R136"/>
  <c r="S135"/>
  <c r="S134"/>
  <c r="R134"/>
  <c r="S133"/>
  <c r="R132"/>
  <c r="R131"/>
  <c r="S130"/>
  <c r="R130"/>
  <c r="S129"/>
  <c r="R128"/>
  <c r="S127"/>
  <c r="R127"/>
  <c r="S126"/>
  <c r="R126"/>
  <c r="R125"/>
  <c r="S124"/>
  <c r="S123"/>
  <c r="R123"/>
  <c r="R122"/>
  <c r="S121"/>
  <c r="R121"/>
  <c r="S120"/>
  <c r="R120"/>
  <c r="R119"/>
  <c r="S118"/>
  <c r="R118"/>
  <c r="S117"/>
  <c r="R117"/>
  <c r="S116"/>
  <c r="R116"/>
  <c r="S115"/>
  <c r="R115"/>
  <c r="S114"/>
  <c r="R114"/>
  <c r="S113"/>
  <c r="R113"/>
  <c r="S112"/>
  <c r="R112"/>
  <c r="S111"/>
  <c r="R111"/>
  <c r="S110"/>
  <c r="R110"/>
  <c r="S109"/>
  <c r="R109"/>
  <c r="S108"/>
  <c r="R108"/>
  <c r="S107"/>
  <c r="R107"/>
  <c r="S106"/>
  <c r="R106"/>
  <c r="S105"/>
  <c r="R105"/>
  <c r="R104"/>
  <c r="S103"/>
  <c r="R103"/>
  <c r="S102"/>
  <c r="S101"/>
  <c r="R101"/>
  <c r="S100"/>
  <c r="R100"/>
  <c r="S99"/>
  <c r="R99"/>
  <c r="R98"/>
  <c r="S97"/>
  <c r="R97"/>
  <c r="R96"/>
  <c r="S95"/>
  <c r="R95"/>
  <c r="R94"/>
  <c r="R93"/>
  <c r="S92"/>
  <c r="R92"/>
  <c r="R91"/>
  <c r="S90"/>
  <c r="R90"/>
  <c r="S89"/>
  <c r="S88"/>
  <c r="R88"/>
  <c r="S87"/>
  <c r="R87"/>
  <c r="S86"/>
  <c r="R86"/>
  <c r="S85"/>
  <c r="R85"/>
  <c r="S84"/>
  <c r="R84"/>
  <c r="R83"/>
  <c r="S82"/>
  <c r="R82"/>
  <c r="S81"/>
  <c r="S80"/>
  <c r="R80"/>
  <c r="S79"/>
  <c r="R79"/>
  <c r="S78"/>
  <c r="R78"/>
  <c r="S77"/>
  <c r="R77"/>
  <c r="R76"/>
  <c r="S75"/>
  <c r="R75"/>
  <c r="S74"/>
  <c r="R74"/>
  <c r="S73"/>
  <c r="R73"/>
  <c r="S72"/>
  <c r="R72"/>
  <c r="S71"/>
  <c r="R71"/>
  <c r="S70"/>
  <c r="R70"/>
  <c r="R69"/>
  <c r="S68"/>
  <c r="S67"/>
  <c r="R67"/>
  <c r="R66"/>
  <c r="S65"/>
  <c r="R65"/>
  <c r="S64"/>
  <c r="R64"/>
  <c r="S63"/>
  <c r="R63"/>
  <c r="S62"/>
  <c r="R62"/>
  <c r="S61"/>
  <c r="R61"/>
  <c r="S60"/>
  <c r="R60"/>
  <c r="R59"/>
  <c r="S58"/>
  <c r="R58"/>
  <c r="S57"/>
  <c r="R57"/>
  <c r="R56"/>
  <c r="S55"/>
  <c r="R55"/>
  <c r="S54"/>
  <c r="R54"/>
  <c r="R53"/>
  <c r="R52"/>
  <c r="S51"/>
  <c r="R51"/>
  <c r="S50"/>
  <c r="R50"/>
  <c r="S49"/>
  <c r="R49"/>
  <c r="S48"/>
  <c r="R48"/>
  <c r="R47"/>
  <c r="S46"/>
  <c r="R46"/>
  <c r="R45"/>
  <c r="R44"/>
  <c r="S43"/>
  <c r="R43"/>
  <c r="S42"/>
  <c r="R42"/>
  <c r="S41"/>
  <c r="R41"/>
  <c r="S40"/>
  <c r="R40"/>
  <c r="S39"/>
  <c r="S38"/>
  <c r="R38"/>
  <c r="S37"/>
  <c r="R37"/>
  <c r="S36"/>
  <c r="S35"/>
  <c r="R35"/>
  <c r="S34"/>
  <c r="R34"/>
  <c r="S33"/>
  <c r="R33"/>
  <c r="S32"/>
  <c r="R32"/>
  <c r="S31"/>
  <c r="R31"/>
  <c r="S30"/>
  <c r="R30"/>
  <c r="S29"/>
  <c r="R29"/>
  <c r="S28"/>
  <c r="R28"/>
  <c r="S27"/>
  <c r="R27"/>
  <c r="S26"/>
  <c r="R26"/>
  <c r="S25"/>
  <c r="R25"/>
  <c r="S24"/>
  <c r="R24"/>
  <c r="S23"/>
  <c r="R23"/>
  <c r="S22"/>
  <c r="S21"/>
  <c r="R21"/>
  <c r="S20"/>
  <c r="R20"/>
  <c r="S19"/>
  <c r="R19"/>
  <c r="S18"/>
  <c r="R18"/>
  <c r="S17"/>
  <c r="R17"/>
  <c r="S16"/>
  <c r="R16"/>
  <c r="S15"/>
  <c r="S14"/>
  <c r="S13"/>
  <c r="R13"/>
  <c r="S12"/>
  <c r="R12"/>
  <c r="S11"/>
  <c r="R11"/>
  <c r="S10"/>
  <c r="R10"/>
  <c r="S9"/>
  <c r="R8"/>
  <c r="S7"/>
  <c r="R7"/>
  <c r="S6"/>
  <c r="R6"/>
  <c r="S5"/>
  <c r="R5"/>
  <c r="S4"/>
  <c r="R4"/>
  <c r="R3"/>
</calcChain>
</file>

<file path=xl/comments1.xml><?xml version="1.0" encoding="utf-8"?>
<comments xmlns="http://schemas.openxmlformats.org/spreadsheetml/2006/main">
  <authors>
    <author>user</author>
  </authors>
  <commentList>
    <comment ref="L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If Date1=Date2 then 1 else 0
</t>
        </r>
      </text>
    </comment>
    <comment ref="C331" authorId="0">
      <text>
        <r>
          <rPr>
            <b/>
            <sz val="20"/>
            <color indexed="81"/>
            <rFont val="Tahoma"/>
            <family val="2"/>
            <charset val="204"/>
          </rPr>
          <t>Update from 14:00 to 
16:15 on the 15th of December</t>
        </r>
      </text>
    </comment>
    <comment ref="E384" authorId="0">
      <text>
        <r>
          <rPr>
            <b/>
            <sz val="18"/>
            <color indexed="81"/>
            <rFont val="Tahoma"/>
            <family val="2"/>
            <charset val="204"/>
          </rPr>
          <t>Visit Predictions for 2017</t>
        </r>
      </text>
    </comment>
    <comment ref="E385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E386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M388" authorId="0">
      <text>
        <r>
          <rPr>
            <b/>
            <sz val="16"/>
            <color indexed="81"/>
            <rFont val="Tahoma"/>
            <family val="2"/>
            <charset val="204"/>
          </rPr>
          <t>Middle Hours if Date1=Date2 Only</t>
        </r>
      </text>
    </comment>
    <comment ref="N388" authorId="0">
      <text>
        <r>
          <rPr>
            <b/>
            <sz val="16"/>
            <color indexed="81"/>
            <rFont val="Tahoma"/>
            <family val="2"/>
            <charset val="204"/>
          </rPr>
          <t>minutes</t>
        </r>
      </text>
    </comment>
    <comment ref="O388" authorId="0">
      <text>
        <r>
          <rPr>
            <b/>
            <sz val="16"/>
            <color indexed="81"/>
            <rFont val="Tahoma"/>
            <family val="2"/>
            <charset val="204"/>
          </rPr>
          <t>SUM Hours</t>
        </r>
      </text>
    </comment>
    <comment ref="P388" authorId="0">
      <text>
        <r>
          <rPr>
            <b/>
            <sz val="16"/>
            <color indexed="81"/>
            <rFont val="Tahoma"/>
            <family val="2"/>
            <charset val="204"/>
          </rPr>
          <t>SUM Minutes</t>
        </r>
      </text>
    </comment>
    <comment ref="E397" authorId="0">
      <text>
        <r>
          <rPr>
            <b/>
            <sz val="18"/>
            <color indexed="81"/>
            <rFont val="Tahoma"/>
            <family val="2"/>
            <charset val="204"/>
          </rPr>
          <t>I expect that in 2017 the average magnitude increase because it will look for more powerful earthquakes.</t>
        </r>
        <r>
          <rPr>
            <sz val="1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L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If Date1=Date2 then 1 else 0
</t>
        </r>
      </text>
    </comment>
    <comment ref="C331" authorId="0">
      <text>
        <r>
          <rPr>
            <b/>
            <sz val="20"/>
            <color indexed="81"/>
            <rFont val="Tahoma"/>
            <family val="2"/>
            <charset val="204"/>
          </rPr>
          <t>Update from 14:00 to 
16:15 on the 15th of December</t>
        </r>
      </text>
    </comment>
    <comment ref="M388" authorId="0">
      <text>
        <r>
          <rPr>
            <b/>
            <sz val="16"/>
            <color indexed="81"/>
            <rFont val="Tahoma"/>
            <family val="2"/>
            <charset val="204"/>
          </rPr>
          <t>Middle Hours if Date1=Date2 Only</t>
        </r>
      </text>
    </comment>
    <comment ref="N388" authorId="0">
      <text>
        <r>
          <rPr>
            <b/>
            <sz val="16"/>
            <color indexed="81"/>
            <rFont val="Tahoma"/>
            <family val="2"/>
            <charset val="204"/>
          </rPr>
          <t>minutes</t>
        </r>
      </text>
    </comment>
    <comment ref="O388" authorId="0">
      <text>
        <r>
          <rPr>
            <b/>
            <sz val="16"/>
            <color indexed="81"/>
            <rFont val="Tahoma"/>
            <family val="2"/>
            <charset val="204"/>
          </rPr>
          <t>SUM Hours</t>
        </r>
      </text>
    </comment>
    <comment ref="P388" authorId="0">
      <text>
        <r>
          <rPr>
            <b/>
            <sz val="16"/>
            <color indexed="81"/>
            <rFont val="Tahoma"/>
            <family val="2"/>
            <charset val="204"/>
          </rPr>
          <t>SUM Minutes</t>
        </r>
      </text>
    </comment>
  </commentList>
</comments>
</file>

<file path=xl/sharedStrings.xml><?xml version="1.0" encoding="utf-8"?>
<sst xmlns="http://schemas.openxmlformats.org/spreadsheetml/2006/main" count="1770" uniqueCount="553">
  <si>
    <t>M</t>
  </si>
  <si>
    <t>Mexico</t>
  </si>
  <si>
    <t>Philippines</t>
  </si>
  <si>
    <t>No:</t>
  </si>
  <si>
    <t>Country</t>
  </si>
  <si>
    <t>Location</t>
  </si>
  <si>
    <t>Error</t>
  </si>
  <si>
    <t>Result</t>
  </si>
  <si>
    <t>Hindu Kush</t>
  </si>
  <si>
    <t>Eart's axis shaking as pendulum,</t>
  </si>
  <si>
    <t>synhronizes with Moon tides and</t>
  </si>
  <si>
    <t>makes earthquakes.</t>
  </si>
  <si>
    <t>No copy</t>
  </si>
  <si>
    <t>No publish</t>
  </si>
  <si>
    <t>No photo</t>
  </si>
  <si>
    <t>Indonesia</t>
  </si>
  <si>
    <t>Sumatra</t>
  </si>
  <si>
    <t>Greece</t>
  </si>
  <si>
    <t>Crete</t>
  </si>
  <si>
    <t>Vanuatu</t>
  </si>
  <si>
    <t>P.N.G.</t>
  </si>
  <si>
    <t>Panguna</t>
  </si>
  <si>
    <t>India</t>
  </si>
  <si>
    <t>Bhadanvah</t>
  </si>
  <si>
    <t>Finschhafen</t>
  </si>
  <si>
    <t>Fiji</t>
  </si>
  <si>
    <t>Enarotali</t>
  </si>
  <si>
    <t>Georgia</t>
  </si>
  <si>
    <t>Blenheim</t>
  </si>
  <si>
    <t>Russia</t>
  </si>
  <si>
    <t>Hawaii</t>
  </si>
  <si>
    <t>Zakharo</t>
  </si>
  <si>
    <t>Iran</t>
  </si>
  <si>
    <t>Peru</t>
  </si>
  <si>
    <t>near Acari</t>
  </si>
  <si>
    <t>Burma</t>
  </si>
  <si>
    <t>Japan</t>
  </si>
  <si>
    <t>Honshu</t>
  </si>
  <si>
    <t>Taiwan</t>
  </si>
  <si>
    <t>Alaska</t>
  </si>
  <si>
    <t>Morocco</t>
  </si>
  <si>
    <t>Kepulauan</t>
  </si>
  <si>
    <t>Kazakhstan</t>
  </si>
  <si>
    <t>Kegen</t>
  </si>
  <si>
    <t>Hasaki</t>
  </si>
  <si>
    <t>Tonga</t>
  </si>
  <si>
    <t>Ohonua</t>
  </si>
  <si>
    <t>Afghanistan</t>
  </si>
  <si>
    <t>Bulgaria</t>
  </si>
  <si>
    <t>Huahan</t>
  </si>
  <si>
    <t>Uyugan</t>
  </si>
  <si>
    <t>China</t>
  </si>
  <si>
    <t>Wangda</t>
  </si>
  <si>
    <t>Saumkaki</t>
  </si>
  <si>
    <t>Neiafu</t>
  </si>
  <si>
    <t>Bunobogu</t>
  </si>
  <si>
    <t>Turkey</t>
  </si>
  <si>
    <t>Avsallar</t>
  </si>
  <si>
    <t>USA</t>
  </si>
  <si>
    <t>Oklahoma</t>
  </si>
  <si>
    <t>Kamchatka</t>
  </si>
  <si>
    <t>Taron</t>
  </si>
  <si>
    <t>Bhadarwah</t>
  </si>
  <si>
    <t>Exhibition: Predicted Earthquakes in Bulgarian newspapers.</t>
  </si>
  <si>
    <t>PDF</t>
  </si>
  <si>
    <t>Proof: Eart's axis wobble. This is cause the earthquakes.</t>
  </si>
  <si>
    <t>Forum:</t>
  </si>
  <si>
    <t>Earthboppin</t>
  </si>
  <si>
    <t>Here Wrot Predictions</t>
  </si>
  <si>
    <t>Visit                           Roll &amp; Rock                                          and search Richter</t>
  </si>
  <si>
    <t>Europe-EMSC</t>
  </si>
  <si>
    <t>IRIS</t>
  </si>
  <si>
    <r>
      <t xml:space="preserve">Visit </t>
    </r>
    <r>
      <rPr>
        <b/>
        <sz val="14"/>
        <rFont val="Arial"/>
        <family val="2"/>
        <charset val="204"/>
      </rPr>
      <t>General Science</t>
    </r>
    <r>
      <rPr>
        <sz val="14"/>
        <rFont val="Arial"/>
        <charset val="204"/>
      </rPr>
      <t xml:space="preserve">                                             and search Richter</t>
    </r>
  </si>
  <si>
    <t>Earth synhronouse seismic pendulum</t>
  </si>
  <si>
    <t>Check Predictions:</t>
  </si>
  <si>
    <t>FaceBook:</t>
  </si>
  <si>
    <t>Boyko</t>
  </si>
  <si>
    <t>Iliev</t>
  </si>
  <si>
    <t>New Britain region, P.N.G.</t>
  </si>
  <si>
    <t>Algeria</t>
  </si>
  <si>
    <t>Romania</t>
  </si>
  <si>
    <t>Yunnan</t>
  </si>
  <si>
    <t>S. Iran</t>
  </si>
  <si>
    <t>E. Iran</t>
  </si>
  <si>
    <t>Kyushu</t>
  </si>
  <si>
    <t>Volcano Islands</t>
  </si>
  <si>
    <t>Hokkaido</t>
  </si>
  <si>
    <t>Izu Islands</t>
  </si>
  <si>
    <t>Offshore Chiapas</t>
  </si>
  <si>
    <t>C. Turkey</t>
  </si>
  <si>
    <t>W. Turkey</t>
  </si>
  <si>
    <t>C. Peru</t>
  </si>
  <si>
    <t>S. Peru</t>
  </si>
  <si>
    <t>Near Coast of Ecuador-Powerfull</t>
  </si>
  <si>
    <t>Costa Rica</t>
  </si>
  <si>
    <t>Mindanao</t>
  </si>
  <si>
    <t>Luzon</t>
  </si>
  <si>
    <t>Nepal</t>
  </si>
  <si>
    <t>N. Algeria</t>
  </si>
  <si>
    <t>Strait of Gibraltar</t>
  </si>
  <si>
    <t>Jiangsu</t>
  </si>
  <si>
    <t>Xinjiang</t>
  </si>
  <si>
    <t>Carlsberg Ridge</t>
  </si>
  <si>
    <t>Assean</t>
  </si>
  <si>
    <t>Mid Indian Ridge</t>
  </si>
  <si>
    <t>Turkey-Iran border region</t>
  </si>
  <si>
    <t>Off E.C. of Honshu</t>
  </si>
  <si>
    <t>Near Coast of Honshu</t>
  </si>
  <si>
    <t>Veracruz</t>
  </si>
  <si>
    <t>Offshore Michocan</t>
  </si>
  <si>
    <t>East of N.Isl.,N.Z.</t>
  </si>
  <si>
    <t>Fiji region-Hit,Hit,Hit</t>
  </si>
  <si>
    <t>C. America, near Costa Rica</t>
  </si>
  <si>
    <t>Nicaragua</t>
  </si>
  <si>
    <t>El Salvador, Hit, Hit, Hit</t>
  </si>
  <si>
    <t>Ecuador</t>
  </si>
  <si>
    <t>NW of Paita, Peru, near cuador</t>
  </si>
  <si>
    <t>Near Coast of C. Peru</t>
  </si>
  <si>
    <t>Santiago de Cao, Peru</t>
  </si>
  <si>
    <t>N. Colombia</t>
  </si>
  <si>
    <t>Turkey-Syria-Iraq border</t>
  </si>
  <si>
    <t>Dodecanese Isl.-Turkey</t>
  </si>
  <si>
    <t>Near Coast of S. Peru</t>
  </si>
  <si>
    <t>HIT</t>
  </si>
  <si>
    <t>Earthquake Predictions-2016</t>
  </si>
  <si>
    <t>S. Xinjiang // M4.2</t>
  </si>
  <si>
    <t>Vanuatu // M4.5</t>
  </si>
  <si>
    <t>Crete // M4.6</t>
  </si>
  <si>
    <t>Xizang border region // M5.2</t>
  </si>
  <si>
    <t>N. Sumatra // 4..9</t>
  </si>
  <si>
    <t>Philippines // M4.5</t>
  </si>
  <si>
    <t>Colombia-Ecuador border region // M3.2</t>
  </si>
  <si>
    <t>Fiji Islands // M5.0</t>
  </si>
  <si>
    <t>E. Turkey // M3.6</t>
  </si>
  <si>
    <t>Crete // M4.2</t>
  </si>
  <si>
    <t>Yunnan // M4.5</t>
  </si>
  <si>
    <t>Nicaragua // M3.9</t>
  </si>
  <si>
    <t>Near Coast of Honshu // M5.1</t>
  </si>
  <si>
    <t>Time</t>
  </si>
  <si>
    <t>Argentina</t>
  </si>
  <si>
    <t>Juluy</t>
  </si>
  <si>
    <t>San Huan</t>
  </si>
  <si>
    <t>Australia</t>
  </si>
  <si>
    <t>Bolivia</t>
  </si>
  <si>
    <t>Taeija</t>
  </si>
  <si>
    <t>Potosi</t>
  </si>
  <si>
    <t>Guatemala</t>
  </si>
  <si>
    <t>Offshore of Guatemala</t>
  </si>
  <si>
    <t>Not found</t>
  </si>
  <si>
    <t>Poland</t>
  </si>
  <si>
    <t>Taiwan region</t>
  </si>
  <si>
    <t>Tajikistan</t>
  </si>
  <si>
    <t>Kyrgyzstan</t>
  </si>
  <si>
    <t>Azerbaijan</t>
  </si>
  <si>
    <t>Fiji region</t>
  </si>
  <si>
    <t>Venezuela</t>
  </si>
  <si>
    <t>Pakistan</t>
  </si>
  <si>
    <t>Italy</t>
  </si>
  <si>
    <t>Chile</t>
  </si>
  <si>
    <t>Offshore Coquimbo</t>
  </si>
  <si>
    <t>Coquimbo</t>
  </si>
  <si>
    <t>Maule</t>
  </si>
  <si>
    <t>Tonga:M5-M7</t>
  </si>
  <si>
    <t>Tonga-Another Method</t>
  </si>
  <si>
    <t>near Argentina</t>
  </si>
  <si>
    <t>Salta,Argentina</t>
  </si>
  <si>
    <t>Near Coast of Australia</t>
  </si>
  <si>
    <t>Banda Sea,near Australia</t>
  </si>
  <si>
    <t>Potosi,Bo;ivia</t>
  </si>
  <si>
    <t>Potosi,Bolivia</t>
  </si>
  <si>
    <t>El Salvador,near Guatemala</t>
  </si>
  <si>
    <t>Tres Picos, Mexico</t>
  </si>
  <si>
    <t>Offshore Guatemala</t>
  </si>
  <si>
    <t>Off the Coast of Guatemala</t>
  </si>
  <si>
    <t>Tajikistan-Hit,Hit,Hit</t>
  </si>
  <si>
    <t>S. Xinjiang,China</t>
  </si>
  <si>
    <t>Caspian Sea</t>
  </si>
  <si>
    <t>Tonga-near Fiji</t>
  </si>
  <si>
    <t>S. of Fiji Islands</t>
  </si>
  <si>
    <t>Antofagasta</t>
  </si>
  <si>
    <t>Atacama</t>
  </si>
  <si>
    <t>Offshore Bio-Bio-0Hit,Hit,Hit</t>
  </si>
  <si>
    <t>C.Italy</t>
  </si>
  <si>
    <t>El Salvador-Hit,Hit,Hit</t>
  </si>
  <si>
    <t>Guadeloupe region</t>
  </si>
  <si>
    <t>Martinique,Windward Islands</t>
  </si>
  <si>
    <t>Serbia</t>
  </si>
  <si>
    <t>N. Sumatra</t>
  </si>
  <si>
    <t>n.c</t>
  </si>
  <si>
    <t>N. Xinjiang</t>
  </si>
  <si>
    <t>When is HIT?</t>
  </si>
  <si>
    <t>and</t>
  </si>
  <si>
    <t>Hour</t>
  </si>
  <si>
    <t>&lt;=4h</t>
  </si>
  <si>
    <t>this is</t>
  </si>
  <si>
    <t>If M&gt;=5.0</t>
  </si>
  <si>
    <t>&lt;=5h</t>
  </si>
  <si>
    <t>If M&gt;=7.0</t>
  </si>
  <si>
    <t>If M&gt;=8.0</t>
  </si>
  <si>
    <t>Tolerance:</t>
  </si>
  <si>
    <t>+-2h</t>
  </si>
  <si>
    <t>&lt;=3h</t>
  </si>
  <si>
    <t>&lt;=1h</t>
  </si>
  <si>
    <t>&lt;=30h</t>
  </si>
  <si>
    <t>If there were an evacuation, it would be justified.</t>
  </si>
  <si>
    <t>M3.9, Oct.28, 0h 08m-n.c</t>
  </si>
  <si>
    <t>M3.6, Oct. 28, 7h 33m</t>
  </si>
  <si>
    <t>M4.2, Oct.28, 10h 38m-n.c</t>
  </si>
  <si>
    <t>Hihifo</t>
  </si>
  <si>
    <t>Nago</t>
  </si>
  <si>
    <t>America</t>
  </si>
  <si>
    <t>Canada</t>
  </si>
  <si>
    <t>Constitucion</t>
  </si>
  <si>
    <t>Hualian</t>
  </si>
  <si>
    <t>Macedonia</t>
  </si>
  <si>
    <t>Saumlaki</t>
  </si>
  <si>
    <t>Yonakuni</t>
  </si>
  <si>
    <t>Lixourion</t>
  </si>
  <si>
    <t>Sagbayan</t>
  </si>
  <si>
    <t>France</t>
  </si>
  <si>
    <t>Somalia</t>
  </si>
  <si>
    <t>Vaini</t>
  </si>
  <si>
    <t>Yemen</t>
  </si>
  <si>
    <t>Africa</t>
  </si>
  <si>
    <t>Nepal,</t>
  </si>
  <si>
    <t>Burma, Pakokku</t>
  </si>
  <si>
    <t>Tonga region</t>
  </si>
  <si>
    <t>Solomon Islands</t>
  </si>
  <si>
    <t>Kepulauan Indonesia</t>
  </si>
  <si>
    <t>Fiji, near New Zealand</t>
  </si>
  <si>
    <t>Jima, Japan</t>
  </si>
  <si>
    <t>Southern California</t>
  </si>
  <si>
    <t>British Colombia, Canada</t>
  </si>
  <si>
    <t>East Tinor, near Philippines</t>
  </si>
  <si>
    <t>ESE Mohean, India</t>
  </si>
  <si>
    <t>W. Xingang, China</t>
  </si>
  <si>
    <t>Minahasa, Indonesia</t>
  </si>
  <si>
    <t>Hunter, New Caledonia</t>
  </si>
  <si>
    <t>Korsakov, Russia</t>
  </si>
  <si>
    <t>New Caledonia</t>
  </si>
  <si>
    <t>Aegean Sea</t>
  </si>
  <si>
    <t>El Salvador, La Frontera</t>
  </si>
  <si>
    <t>Tocache, Peru</t>
  </si>
  <si>
    <t>Port Moresby</t>
  </si>
  <si>
    <t>Japan, Iwai</t>
  </si>
  <si>
    <t>E. Honshu</t>
  </si>
  <si>
    <t>Santa Monica, Philippines</t>
  </si>
  <si>
    <t>Kandrian, P. N. G.</t>
  </si>
  <si>
    <t>Ndoi Islands, Fiji</t>
  </si>
  <si>
    <t>S. Amahusu, Indonesia</t>
  </si>
  <si>
    <t>Sangay, Philippines</t>
  </si>
  <si>
    <t>Putre, Chile</t>
  </si>
  <si>
    <t>Tezu, India</t>
  </si>
  <si>
    <t>L’Esper. N.Z</t>
  </si>
  <si>
    <t>Badgram, Pakistan</t>
  </si>
  <si>
    <t>Near EC of Камцхатка</t>
  </si>
  <si>
    <t>Filotion</t>
  </si>
  <si>
    <t>Ecuador, Sucua</t>
  </si>
  <si>
    <t>N. Zealand, Gisborme</t>
  </si>
  <si>
    <t>near Philippines</t>
  </si>
  <si>
    <t>Bereeda, Somalia</t>
  </si>
  <si>
    <t>N. Zealand</t>
  </si>
  <si>
    <t>Off E.C Honshu</t>
  </si>
  <si>
    <t>S. California</t>
  </si>
  <si>
    <t>P.N.G</t>
  </si>
  <si>
    <t>Fiji Islands</t>
  </si>
  <si>
    <t>Greece, near Bulgaeria</t>
  </si>
  <si>
    <t>Tarapaca</t>
  </si>
  <si>
    <t>Amahusu, Indonesia</t>
  </si>
  <si>
    <t>Qinghai, China</t>
  </si>
  <si>
    <t>Java, Indonesia</t>
  </si>
  <si>
    <t>Oregon</t>
  </si>
  <si>
    <t>Near E.C. Kamchatka</t>
  </si>
  <si>
    <t>Greece, Crete</t>
  </si>
  <si>
    <t>Baja-California, Mexico</t>
  </si>
  <si>
    <t>Unimak Islands</t>
  </si>
  <si>
    <t>Xingiang border</t>
  </si>
  <si>
    <t>C. Iran</t>
  </si>
  <si>
    <t>Off E.C. of New Islands, N.Z</t>
  </si>
  <si>
    <t>S. Yukon</t>
  </si>
  <si>
    <t>Panama-Costa bRoca border</t>
  </si>
  <si>
    <t>Near Coast of Papua</t>
  </si>
  <si>
    <t>N. Islands of N. Z</t>
  </si>
  <si>
    <t>Kamchatka Peninsula, Russia</t>
  </si>
  <si>
    <t>423 km E of Taipei, Taiwan</t>
  </si>
  <si>
    <t>Middle Magnitude=</t>
  </si>
  <si>
    <t xml:space="preserve">All Predictions are from tables </t>
  </si>
  <si>
    <t>in 2 forums:</t>
  </si>
  <si>
    <t>Forum: Earthwaves,org/forum</t>
  </si>
  <si>
    <t>and forum: earthboppin.net</t>
  </si>
  <si>
    <t>Solomon Islands // 10.71 S ; 161.36 E</t>
  </si>
  <si>
    <t>Calama,Chile</t>
  </si>
  <si>
    <t>HITS=</t>
  </si>
  <si>
    <t>Not found=</t>
  </si>
  <si>
    <t>Note:</t>
  </si>
  <si>
    <t>Probability=</t>
  </si>
  <si>
    <t>n.c=</t>
  </si>
  <si>
    <t>100 and 101 predictions tables</t>
  </si>
  <si>
    <t>%</t>
  </si>
  <si>
    <t>Off Coast of C. America</t>
  </si>
  <si>
    <t>Counted Earthquakes=</t>
  </si>
  <si>
    <t>Probability of HITS=</t>
  </si>
  <si>
    <t>Central Afghanistan / M4.6</t>
  </si>
  <si>
    <t>Date1</t>
  </si>
  <si>
    <t>Date2</t>
  </si>
  <si>
    <t>W. Honshu</t>
  </si>
  <si>
    <t>You can order forecast earthquake for a certain geographical location.</t>
  </si>
  <si>
    <t>D1=D2</t>
  </si>
  <si>
    <t>These statistics characterize the method for predicting earthquakes These results are the finished product of the method.</t>
  </si>
  <si>
    <t>Hindu Kush region</t>
  </si>
  <si>
    <t>S. Greece</t>
  </si>
  <si>
    <t>Tonga regiom</t>
  </si>
  <si>
    <t>If M&lt;=2.8</t>
  </si>
  <si>
    <t xml:space="preserve">and </t>
  </si>
  <si>
    <t>M+-0.5</t>
  </si>
  <si>
    <t>If M&gt;=2.8</t>
  </si>
  <si>
    <t>If M&lt;=3.5</t>
  </si>
  <si>
    <t>If M&gt;=3.5</t>
  </si>
  <si>
    <t>If M&lt;=4.5</t>
  </si>
  <si>
    <t>If M&gt;=4.5</t>
  </si>
  <si>
    <t>If M&lt;=5.0</t>
  </si>
  <si>
    <t>If M&lt;=5.8</t>
  </si>
  <si>
    <t>If M&gt;=5.8</t>
  </si>
  <si>
    <t>Corinto, Nicaragua</t>
  </si>
  <si>
    <t>Aratoca, Colombia</t>
  </si>
  <si>
    <t>Eacuador</t>
  </si>
  <si>
    <t>PapuaNewGuinea</t>
  </si>
  <si>
    <t>KepulauanBaratDaya</t>
  </si>
  <si>
    <t>NewZealand</t>
  </si>
  <si>
    <t>RaoulIsland</t>
  </si>
  <si>
    <t>C.Turkey</t>
  </si>
  <si>
    <t>Bella,Bella</t>
  </si>
  <si>
    <t>NofKathmandu</t>
  </si>
  <si>
    <t>SSWofWasco,California</t>
  </si>
  <si>
    <t>centralAmerica</t>
  </si>
  <si>
    <t>CostaRica</t>
  </si>
  <si>
    <t>NearSardina</t>
  </si>
  <si>
    <t>NearWangda</t>
  </si>
  <si>
    <t>S.Xinjiang</t>
  </si>
  <si>
    <t>HinduKush</t>
  </si>
  <si>
    <t>NearPlatanos</t>
  </si>
  <si>
    <t>NearGueiria</t>
  </si>
  <si>
    <t>EsperanceRock</t>
  </si>
  <si>
    <t>S.Italy</t>
  </si>
  <si>
    <t>NearLaUnion</t>
  </si>
  <si>
    <t>C.Peru</t>
  </si>
  <si>
    <t>VolcanoIslands</t>
  </si>
  <si>
    <t>SanIsidro</t>
  </si>
  <si>
    <t>RaoulIsland,</t>
  </si>
  <si>
    <t>L'EsperanceRock</t>
  </si>
  <si>
    <t>NearSardinal</t>
  </si>
  <si>
    <t>Greece,</t>
  </si>
  <si>
    <t>NearGoldBeach,Oregon</t>
  </si>
  <si>
    <t>EastofKegen</t>
  </si>
  <si>
    <t>NofBereeda</t>
  </si>
  <si>
    <t>Kegen,Near</t>
  </si>
  <si>
    <t>California,BigPine</t>
  </si>
  <si>
    <t>NearAwaran</t>
  </si>
  <si>
    <t>SouthwestofAfrica</t>
  </si>
  <si>
    <t>W.Iran</t>
  </si>
  <si>
    <t>OffshoreChiapas-Big-One</t>
  </si>
  <si>
    <t>W.Xizang</t>
  </si>
  <si>
    <t>S.Iran</t>
  </si>
  <si>
    <t>NearCoastofEcuador-Powerfull</t>
  </si>
  <si>
    <t>SW.-IndianRidge</t>
  </si>
  <si>
    <t>NearAcari</t>
  </si>
  <si>
    <t>W.Sichuan</t>
  </si>
  <si>
    <t>Peruregion</t>
  </si>
  <si>
    <t>NearCoastofS.Peru,ornear</t>
  </si>
  <si>
    <t>RyukyuIslands</t>
  </si>
  <si>
    <t>OffshoreofGuatemala(13/-92)</t>
  </si>
  <si>
    <t>S.IndianOcean</t>
  </si>
  <si>
    <t>TurkeyborderRegion</t>
  </si>
  <si>
    <t>NearCoastofEcuador</t>
  </si>
  <si>
    <t>W.Australia</t>
  </si>
  <si>
    <t>NearCoastofC.Peru,ornear</t>
  </si>
  <si>
    <t>ESEofSary-Tash</t>
  </si>
  <si>
    <t>OffshoreofGuatemala</t>
  </si>
  <si>
    <t>BoninIslands</t>
  </si>
  <si>
    <t>NEofTaiwan</t>
  </si>
  <si>
    <t>Fijiregion</t>
  </si>
  <si>
    <t>Nepalregion</t>
  </si>
  <si>
    <t>SanHuan</t>
  </si>
  <si>
    <t>OffshoreChiapas</t>
  </si>
  <si>
    <t>Taiwanregion</t>
  </si>
  <si>
    <t>C.Turkey-Powerfull</t>
  </si>
  <si>
    <t>SW-IndianRidge</t>
  </si>
  <si>
    <t>W.Xizangor/and/N.Zingiang</t>
  </si>
  <si>
    <t>E.Iran</t>
  </si>
  <si>
    <t>OffshoreCoquimbo</t>
  </si>
  <si>
    <t>Tonga-AnotherMethod</t>
  </si>
  <si>
    <t>W.Turkey</t>
  </si>
  <si>
    <t>CoastaRica</t>
  </si>
  <si>
    <t>Ecuadorregion</t>
  </si>
  <si>
    <t>RosaZanate</t>
  </si>
  <si>
    <t>S.Peru</t>
  </si>
  <si>
    <t>S.ofIerapetra</t>
  </si>
  <si>
    <t>N.Z.</t>
  </si>
  <si>
    <t>RaoulIsl.</t>
  </si>
  <si>
    <t>S.Georgia</t>
  </si>
  <si>
    <t>W.Xizangor/and/N.Xinjiang</t>
  </si>
  <si>
    <t>Vanuatu//13.73S;165.85E</t>
  </si>
  <si>
    <t>S.Qinghai</t>
  </si>
  <si>
    <t>S.Australia</t>
  </si>
  <si>
    <t>Manpur,Indiaregion</t>
  </si>
  <si>
    <t>C.Peru-Powerfull</t>
  </si>
  <si>
    <t>Greece / M3.5</t>
  </si>
  <si>
    <t>Off Coast of Honshu / M5.0</t>
  </si>
  <si>
    <t>Near Coast of  S.Peru</t>
  </si>
  <si>
    <t>Germany / M2.3 / Lat: 50.37; Long: 7.93</t>
  </si>
  <si>
    <t>Hidalgotitlan, Mexico, near Guatemala</t>
  </si>
  <si>
    <t>NE. Iran</t>
  </si>
  <si>
    <t>The moon pulls the trigger earthquakes</t>
  </si>
  <si>
    <t>Hindu Kush-Powerfull</t>
  </si>
  <si>
    <t>S.Bulgaria / Lat: 43, Long: 23</t>
  </si>
  <si>
    <t>Azerbaijan / M4.6</t>
  </si>
  <si>
    <t>Near Coast of Honshu / M4.0</t>
  </si>
  <si>
    <t>C. Alaska</t>
  </si>
  <si>
    <t>Papua region</t>
  </si>
  <si>
    <t>Te Anau, New Zealand</t>
  </si>
  <si>
    <t>Heilongingor/and Yunnan</t>
  </si>
  <si>
    <t>La Union</t>
  </si>
  <si>
    <t>S. Xinjiang</t>
  </si>
  <si>
    <t>Oaxaca</t>
  </si>
  <si>
    <t>Near East Coast of Honshu</t>
  </si>
  <si>
    <t>H</t>
  </si>
  <si>
    <t>MIN</t>
  </si>
  <si>
    <t>/ If D1=D2 only / Middle Time=</t>
  </si>
  <si>
    <t>/ If Date1=Date2: 1 and 0 / All Predictions=</t>
  </si>
  <si>
    <t>Oiemo, China / M5.6</t>
  </si>
  <si>
    <t>L'Esperance Rock</t>
  </si>
  <si>
    <t>Fiji, Lambasa</t>
  </si>
  <si>
    <t>Not counted</t>
  </si>
  <si>
    <t>M. Time=</t>
  </si>
  <si>
    <t>Aegean Sea: 39.03 / 23.39</t>
  </si>
  <si>
    <t>Twitter:</t>
  </si>
  <si>
    <t>Samar, Philippines</t>
  </si>
  <si>
    <t>Cook Strait, N. Z.</t>
  </si>
  <si>
    <t>Kerkira region, Greece / M2.1</t>
  </si>
  <si>
    <t>Caucasus region, Russia</t>
  </si>
  <si>
    <t>New Britain region, P.N.G, near Vanuatu</t>
  </si>
  <si>
    <t>Ceram Sea</t>
  </si>
  <si>
    <t>W. Sichuan</t>
  </si>
  <si>
    <t>S.W Indian Ridge</t>
  </si>
  <si>
    <t>W. Turkey, M2.7</t>
  </si>
  <si>
    <t>Halmahera</t>
  </si>
  <si>
    <t>C. Italy</t>
  </si>
  <si>
    <t>Off East Coast of Kamchatka</t>
  </si>
  <si>
    <t>N. C of C. Peru</t>
  </si>
  <si>
    <t>Channel Islands, region California</t>
  </si>
  <si>
    <t>Luzon, Philippines, near Taiwan region</t>
  </si>
  <si>
    <t>Romania / M5.6 28.12.2016, Romania, 23h 20m</t>
  </si>
  <si>
    <t>N. C of CS. Peru</t>
  </si>
  <si>
    <t>San Pablo, Colombia</t>
  </si>
  <si>
    <t>SSE of Putre, Chile, max near of San Huan Arg.</t>
  </si>
  <si>
    <t xml:space="preserve">                        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</si>
  <si>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</si>
  <si>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</t>
  </si>
  <si>
    <t>24-T1</t>
  </si>
  <si>
    <t>24-T2</t>
  </si>
  <si>
    <t>IF D1&gt;D2</t>
  </si>
  <si>
    <t>IF D1&lt;D2</t>
  </si>
  <si>
    <t>m1</t>
  </si>
  <si>
    <t>h1</t>
  </si>
  <si>
    <t>h2</t>
  </si>
  <si>
    <t>m2</t>
  </si>
  <si>
    <t>New Ireland region, P.N.G</t>
  </si>
  <si>
    <t>Analize if Date1&lt;&gt;Date2</t>
  </si>
  <si>
    <t>Earthquake Predictions-2017</t>
  </si>
  <si>
    <t>Fijin region</t>
  </si>
  <si>
    <t>Timor region</t>
  </si>
  <si>
    <t>Vanuatu / M4.8</t>
  </si>
  <si>
    <t>Kermadec Islands</t>
  </si>
  <si>
    <t>New Britain region</t>
  </si>
  <si>
    <t>E. Turkey</t>
  </si>
  <si>
    <t>Comment for 2017</t>
  </si>
  <si>
    <t>Sonora</t>
  </si>
  <si>
    <t>Off Coast of Mexico</t>
  </si>
  <si>
    <t>Strajitsa or Blagoevgrad</t>
  </si>
  <si>
    <t>S. Greece, 37.58 / 21.70</t>
  </si>
  <si>
    <t>38.22 / 20.30</t>
  </si>
  <si>
    <t>34.81 / 25.75</t>
  </si>
  <si>
    <t>34.74 / 26.20</t>
  </si>
  <si>
    <t>Result / Expect the average magnitude greater than in 2016</t>
  </si>
  <si>
    <t>Theoretical magnitude between M4 and M8</t>
  </si>
  <si>
    <t>Middle theoretical magnitude: M6</t>
  </si>
  <si>
    <t>The time can use for identification of earthquakes</t>
  </si>
  <si>
    <t>Time of forecasts-UTC</t>
  </si>
  <si>
    <t>Theoretical probability of forecasts is 100%</t>
  </si>
  <si>
    <t>Mistake about Time: to +-30h</t>
  </si>
  <si>
    <t>Mistake about Location: Radius R=800 km.</t>
  </si>
  <si>
    <t>In 2017 Expect average magnitude greater than M4.4</t>
  </si>
  <si>
    <t>S. California, 33.43 / -116.46</t>
  </si>
  <si>
    <t>Offshore of N. California, 40.39 / -125.50</t>
  </si>
  <si>
    <t>California, Upper Lake</t>
  </si>
  <si>
    <t>California</t>
  </si>
  <si>
    <t>Vranchea</t>
  </si>
  <si>
    <t>Oklahoma, 36.51 / -98.63</t>
  </si>
  <si>
    <t>Baja California, Mexico</t>
  </si>
  <si>
    <t>39.55 / 73.53</t>
  </si>
  <si>
    <t>Greece, 38,36 / 21.73</t>
  </si>
  <si>
    <t>S. Greece, 37.10 /22.21</t>
  </si>
  <si>
    <t>Offshore Michoacan</t>
  </si>
  <si>
    <t>Greece, 38.12 / 21.75</t>
  </si>
  <si>
    <t>Gulf of California</t>
  </si>
  <si>
    <t>Kyrgizstan, M4.5</t>
  </si>
  <si>
    <t>Romania, M3.0</t>
  </si>
  <si>
    <t>Southern Qinghai, 37.72 / 101.65</t>
  </si>
  <si>
    <t>Southern Qinghai, 32.06 / 95.17</t>
  </si>
  <si>
    <t>Northern Qinghai, 37.73 / 01.61</t>
  </si>
  <si>
    <t xml:space="preserve"> Southern Xinjiang, 39.95 / 75.54</t>
  </si>
  <si>
    <t>Guangxi, 24.18 / 111.49</t>
  </si>
  <si>
    <t>44.81 / 130.01</t>
  </si>
  <si>
    <t>Yunnan, 26.12 / 99.67</t>
  </si>
  <si>
    <t>HerilongJang</t>
  </si>
  <si>
    <t>Southern Xingiang, 41.50 / 79.13</t>
  </si>
  <si>
    <t>The method uses 60% from data base.</t>
  </si>
  <si>
    <t>39.55 / 73.75</t>
  </si>
  <si>
    <t>39.55 / 73.66</t>
  </si>
  <si>
    <t>39.55 / 73.60</t>
  </si>
  <si>
    <t>39.55 / 73.76</t>
  </si>
  <si>
    <t>39.55 / 73.83</t>
  </si>
  <si>
    <t>39.55 / 73.67</t>
  </si>
  <si>
    <t>39.55 / 73.61</t>
  </si>
  <si>
    <t>39.55 / 73.77</t>
  </si>
  <si>
    <t>39.55 / 73.84</t>
  </si>
  <si>
    <t>39.55 / 73.68</t>
  </si>
  <si>
    <t>39.55 / 73.78</t>
  </si>
  <si>
    <t>39.55 / 73.85</t>
  </si>
  <si>
    <t>39.55 / 73.69</t>
  </si>
  <si>
    <t>39.55 / 73.79</t>
  </si>
  <si>
    <t>39.55 / 73.86</t>
  </si>
  <si>
    <t>39.55 / 73.70</t>
  </si>
  <si>
    <t>39.55 / 73.87</t>
  </si>
  <si>
    <t>39.55 / 73.71</t>
  </si>
  <si>
    <t>39.55 / 73.62</t>
  </si>
  <si>
    <t>39.55 / 73.72</t>
  </si>
  <si>
    <t>39.55 / 73.54</t>
  </si>
  <si>
    <t>39.55 / 73.73</t>
  </si>
  <si>
    <t>39.55 / 73.55</t>
  </si>
  <si>
    <t>39.55 / 73.63</t>
  </si>
  <si>
    <t>39.55 / 73.56</t>
  </si>
  <si>
    <t>39.55 / 73.64</t>
  </si>
  <si>
    <t>39.55 / 73.57</t>
  </si>
  <si>
    <t>39.55 / 73.80</t>
  </si>
  <si>
    <t>39.55 / 73.58</t>
  </si>
  <si>
    <t>39.55 / 73.65</t>
  </si>
  <si>
    <t>39.55 / 73.81</t>
  </si>
  <si>
    <t>39.55 / 73.59</t>
  </si>
  <si>
    <t>39.55 / 73.82</t>
  </si>
  <si>
    <t>39.55 / 73.88</t>
  </si>
  <si>
    <t>39.55 / 73.74</t>
  </si>
  <si>
    <t>Location, Lat / Long</t>
  </si>
</sst>
</file>

<file path=xl/styles.xml><?xml version="1.0" encoding="utf-8"?>
<styleSheet xmlns="http://schemas.openxmlformats.org/spreadsheetml/2006/main">
  <numFmts count="5">
    <numFmt numFmtId="43" formatCode="_-* #,##0.00\ _л_в_-;\-* #,##0.00\ _л_в_-;_-* &quot;-&quot;??\ _л_в_-;_-@_-"/>
    <numFmt numFmtId="164" formatCode="[$-F400]h:mm:ss\ AM/PM"/>
    <numFmt numFmtId="165" formatCode="0.0"/>
    <numFmt numFmtId="166" formatCode="hh:mm:ss;@"/>
    <numFmt numFmtId="167" formatCode="#,##0\ _л_в"/>
  </numFmts>
  <fonts count="20">
    <font>
      <sz val="10"/>
      <name val="Arial"/>
      <charset val="204"/>
    </font>
    <font>
      <sz val="10"/>
      <name val="Arial"/>
      <charset val="204"/>
    </font>
    <font>
      <sz val="8"/>
      <name val="Arial"/>
      <charset val="204"/>
    </font>
    <font>
      <u/>
      <sz val="10"/>
      <color indexed="12"/>
      <name val="Arial"/>
      <charset val="204"/>
    </font>
    <font>
      <sz val="14"/>
      <name val="Times New Roman"/>
      <family val="1"/>
      <charset val="204"/>
    </font>
    <font>
      <sz val="14"/>
      <name val="Arial"/>
      <charset val="204"/>
    </font>
    <font>
      <u/>
      <sz val="14"/>
      <color indexed="12"/>
      <name val="Arial"/>
      <charset val="204"/>
    </font>
    <font>
      <b/>
      <sz val="14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0"/>
      <color indexed="81"/>
      <name val="Tahoma"/>
      <family val="2"/>
      <charset val="204"/>
    </font>
    <font>
      <sz val="16"/>
      <color indexed="63"/>
      <name val="Times New Roman"/>
      <family val="1"/>
      <charset val="204"/>
    </font>
    <font>
      <sz val="10"/>
      <name val="Arial"/>
      <charset val="204"/>
    </font>
    <font>
      <b/>
      <sz val="16"/>
      <color indexed="81"/>
      <name val="Tahoma"/>
      <family val="2"/>
      <charset val="204"/>
    </font>
    <font>
      <b/>
      <sz val="18"/>
      <color indexed="81"/>
      <name val="Tahoma"/>
      <family val="2"/>
      <charset val="204"/>
    </font>
    <font>
      <b/>
      <sz val="16"/>
      <name val="Arial"/>
      <family val="2"/>
      <charset val="204"/>
    </font>
    <font>
      <sz val="18"/>
      <color indexed="81"/>
      <name val="Tahoma"/>
      <family val="2"/>
      <charset val="204"/>
    </font>
    <font>
      <sz val="16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62">
    <xf numFmtId="0" fontId="0" fillId="0" borderId="0" xfId="0"/>
    <xf numFmtId="0" fontId="5" fillId="0" borderId="0" xfId="0" applyFont="1"/>
    <xf numFmtId="0" fontId="5" fillId="2" borderId="1" xfId="0" applyFont="1" applyFill="1" applyBorder="1"/>
    <xf numFmtId="0" fontId="0" fillId="2" borderId="1" xfId="0" applyFill="1" applyBorder="1"/>
    <xf numFmtId="43" fontId="9" fillId="3" borderId="1" xfId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0" xfId="0" applyFont="1"/>
    <xf numFmtId="0" fontId="9" fillId="3" borderId="1" xfId="1" applyNumberFormat="1" applyFont="1" applyFill="1" applyBorder="1" applyAlignment="1">
      <alignment horizontal="center"/>
    </xf>
    <xf numFmtId="14" fontId="9" fillId="3" borderId="1" xfId="1" applyNumberFormat="1" applyFont="1" applyFill="1" applyBorder="1" applyAlignment="1">
      <alignment horizontal="center"/>
    </xf>
    <xf numFmtId="164" fontId="9" fillId="3" borderId="1" xfId="1" applyNumberFormat="1" applyFont="1" applyFill="1" applyBorder="1" applyAlignment="1">
      <alignment horizontal="center"/>
    </xf>
    <xf numFmtId="14" fontId="9" fillId="2" borderId="1" xfId="1" applyNumberFormat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0" fontId="10" fillId="2" borderId="1" xfId="1" applyNumberFormat="1" applyFont="1" applyFill="1" applyBorder="1" applyAlignment="1">
      <alignment horizontal="center"/>
    </xf>
    <xf numFmtId="14" fontId="10" fillId="2" borderId="1" xfId="0" applyNumberFormat="1" applyFont="1" applyFill="1" applyBorder="1"/>
    <xf numFmtId="164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14" fontId="10" fillId="4" borderId="1" xfId="0" applyNumberFormat="1" applyFont="1" applyFill="1" applyBorder="1"/>
    <xf numFmtId="164" fontId="10" fillId="4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/>
    <xf numFmtId="14" fontId="9" fillId="4" borderId="1" xfId="0" applyNumberFormat="1" applyFont="1" applyFill="1" applyBorder="1"/>
    <xf numFmtId="14" fontId="10" fillId="2" borderId="1" xfId="1" applyNumberFormat="1" applyFont="1" applyFill="1" applyBorder="1"/>
    <xf numFmtId="164" fontId="10" fillId="2" borderId="1" xfId="1" applyNumberFormat="1" applyFont="1" applyFill="1" applyBorder="1" applyAlignment="1">
      <alignment horizontal="center"/>
    </xf>
    <xf numFmtId="43" fontId="10" fillId="2" borderId="1" xfId="1" applyFont="1" applyFill="1" applyBorder="1" applyAlignment="1">
      <alignment horizontal="left"/>
    </xf>
    <xf numFmtId="14" fontId="10" fillId="4" borderId="1" xfId="1" applyNumberFormat="1" applyFont="1" applyFill="1" applyBorder="1"/>
    <xf numFmtId="164" fontId="10" fillId="4" borderId="1" xfId="1" applyNumberFormat="1" applyFont="1" applyFill="1" applyBorder="1" applyAlignment="1">
      <alignment horizontal="center"/>
    </xf>
    <xf numFmtId="43" fontId="10" fillId="2" borderId="1" xfId="1" applyFont="1" applyFill="1" applyBorder="1"/>
    <xf numFmtId="0" fontId="10" fillId="0" borderId="1" xfId="0" applyFont="1" applyBorder="1"/>
    <xf numFmtId="14" fontId="10" fillId="0" borderId="1" xfId="0" applyNumberFormat="1" applyFont="1" applyBorder="1"/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165" fontId="9" fillId="2" borderId="1" xfId="1" applyNumberFormat="1" applyFont="1" applyFill="1" applyBorder="1" applyAlignment="1">
      <alignment horizontal="center"/>
    </xf>
    <xf numFmtId="165" fontId="10" fillId="4" borderId="1" xfId="0" applyNumberFormat="1" applyFont="1" applyFill="1" applyBorder="1" applyAlignment="1">
      <alignment horizontal="center"/>
    </xf>
    <xf numFmtId="165" fontId="9" fillId="4" borderId="1" xfId="0" applyNumberFormat="1" applyFont="1" applyFill="1" applyBorder="1" applyAlignment="1">
      <alignment horizontal="center"/>
    </xf>
    <xf numFmtId="165" fontId="10" fillId="4" borderId="1" xfId="1" applyNumberFormat="1" applyFont="1" applyFill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wrapText="1"/>
    </xf>
    <xf numFmtId="14" fontId="10" fillId="5" borderId="1" xfId="0" applyNumberFormat="1" applyFont="1" applyFill="1" applyBorder="1"/>
    <xf numFmtId="0" fontId="10" fillId="6" borderId="2" xfId="0" applyFont="1" applyFill="1" applyBorder="1"/>
    <xf numFmtId="14" fontId="10" fillId="6" borderId="2" xfId="0" applyNumberFormat="1" applyFont="1" applyFill="1" applyBorder="1"/>
    <xf numFmtId="164" fontId="10" fillId="6" borderId="2" xfId="0" applyNumberFormat="1" applyFont="1" applyFill="1" applyBorder="1" applyAlignment="1">
      <alignment horizontal="center"/>
    </xf>
    <xf numFmtId="165" fontId="10" fillId="6" borderId="2" xfId="0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vertical="top" wrapText="1"/>
    </xf>
    <xf numFmtId="49" fontId="11" fillId="4" borderId="1" xfId="0" applyNumberFormat="1" applyFont="1" applyFill="1" applyBorder="1" applyAlignment="1">
      <alignment vertical="top" wrapText="1"/>
    </xf>
    <xf numFmtId="49" fontId="9" fillId="4" borderId="1" xfId="0" applyNumberFormat="1" applyFont="1" applyFill="1" applyBorder="1" applyAlignment="1">
      <alignment vertical="top" wrapText="1"/>
    </xf>
    <xf numFmtId="49" fontId="10" fillId="4" borderId="1" xfId="0" applyNumberFormat="1" applyFont="1" applyFill="1" applyBorder="1"/>
    <xf numFmtId="49" fontId="9" fillId="4" borderId="1" xfId="0" applyNumberFormat="1" applyFont="1" applyFill="1" applyBorder="1"/>
    <xf numFmtId="49" fontId="9" fillId="4" borderId="1" xfId="1" applyNumberFormat="1" applyFont="1" applyFill="1" applyBorder="1"/>
    <xf numFmtId="49" fontId="10" fillId="4" borderId="1" xfId="1" applyNumberFormat="1" applyFont="1" applyFill="1" applyBorder="1"/>
    <xf numFmtId="49" fontId="11" fillId="4" borderId="0" xfId="0" applyNumberFormat="1" applyFont="1" applyFill="1" applyAlignment="1">
      <alignment wrapText="1"/>
    </xf>
    <xf numFmtId="49" fontId="10" fillId="6" borderId="2" xfId="0" applyNumberFormat="1" applyFont="1" applyFill="1" applyBorder="1"/>
    <xf numFmtId="49" fontId="10" fillId="0" borderId="1" xfId="0" applyNumberFormat="1" applyFont="1" applyBorder="1"/>
    <xf numFmtId="164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/>
    <xf numFmtId="0" fontId="9" fillId="4" borderId="1" xfId="0" applyFont="1" applyFill="1" applyBorder="1" applyAlignment="1">
      <alignment horizontal="right"/>
    </xf>
    <xf numFmtId="164" fontId="9" fillId="4" borderId="1" xfId="0" applyNumberFormat="1" applyFont="1" applyFill="1" applyBorder="1" applyAlignment="1">
      <alignment horizontal="right"/>
    </xf>
    <xf numFmtId="14" fontId="9" fillId="4" borderId="1" xfId="0" applyNumberFormat="1" applyFont="1" applyFill="1" applyBorder="1" applyAlignment="1">
      <alignment horizontal="left"/>
    </xf>
    <xf numFmtId="0" fontId="10" fillId="6" borderId="1" xfId="0" applyFont="1" applyFill="1" applyBorder="1"/>
    <xf numFmtId="14" fontId="10" fillId="6" borderId="1" xfId="0" applyNumberFormat="1" applyFont="1" applyFill="1" applyBorder="1"/>
    <xf numFmtId="164" fontId="10" fillId="6" borderId="1" xfId="0" applyNumberFormat="1" applyFont="1" applyFill="1" applyBorder="1" applyAlignment="1">
      <alignment horizontal="center"/>
    </xf>
    <xf numFmtId="165" fontId="10" fillId="6" borderId="1" xfId="0" applyNumberFormat="1" applyFont="1" applyFill="1" applyBorder="1" applyAlignment="1">
      <alignment horizontal="center"/>
    </xf>
    <xf numFmtId="49" fontId="10" fillId="6" borderId="1" xfId="0" applyNumberFormat="1" applyFont="1" applyFill="1" applyBorder="1"/>
    <xf numFmtId="0" fontId="10" fillId="7" borderId="1" xfId="1" applyNumberFormat="1" applyFont="1" applyFill="1" applyBorder="1" applyAlignment="1">
      <alignment horizontal="center"/>
    </xf>
    <xf numFmtId="14" fontId="10" fillId="7" borderId="1" xfId="0" applyNumberFormat="1" applyFont="1" applyFill="1" applyBorder="1"/>
    <xf numFmtId="164" fontId="10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vertical="top" wrapText="1"/>
    </xf>
    <xf numFmtId="0" fontId="10" fillId="7" borderId="1" xfId="0" applyFont="1" applyFill="1" applyBorder="1"/>
    <xf numFmtId="165" fontId="10" fillId="7" borderId="1" xfId="0" applyNumberFormat="1" applyFont="1" applyFill="1" applyBorder="1" applyAlignment="1">
      <alignment horizontal="center"/>
    </xf>
    <xf numFmtId="49" fontId="10" fillId="7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wrapText="1"/>
    </xf>
    <xf numFmtId="49" fontId="10" fillId="7" borderId="1" xfId="0" applyNumberFormat="1" applyFont="1" applyFill="1" applyBorder="1"/>
    <xf numFmtId="14" fontId="10" fillId="7" borderId="1" xfId="1" applyNumberFormat="1" applyFont="1" applyFill="1" applyBorder="1"/>
    <xf numFmtId="164" fontId="10" fillId="7" borderId="1" xfId="1" applyNumberFormat="1" applyFont="1" applyFill="1" applyBorder="1" applyAlignment="1">
      <alignment horizontal="center"/>
    </xf>
    <xf numFmtId="43" fontId="10" fillId="7" borderId="1" xfId="1" applyFont="1" applyFill="1" applyBorder="1" applyAlignment="1">
      <alignment horizontal="left"/>
    </xf>
    <xf numFmtId="165" fontId="10" fillId="7" borderId="1" xfId="1" applyNumberFormat="1" applyFont="1" applyFill="1" applyBorder="1" applyAlignment="1">
      <alignment horizontal="center"/>
    </xf>
    <xf numFmtId="49" fontId="10" fillId="7" borderId="1" xfId="1" applyNumberFormat="1" applyFont="1" applyFill="1" applyBorder="1"/>
    <xf numFmtId="43" fontId="10" fillId="7" borderId="1" xfId="1" applyFont="1" applyFill="1" applyBorder="1"/>
    <xf numFmtId="0" fontId="10" fillId="2" borderId="3" xfId="0" applyFont="1" applyFill="1" applyBorder="1" applyAlignment="1">
      <alignment horizontal="center"/>
    </xf>
    <xf numFmtId="49" fontId="10" fillId="5" borderId="4" xfId="0" applyNumberFormat="1" applyFont="1" applyFill="1" applyBorder="1"/>
    <xf numFmtId="0" fontId="9" fillId="5" borderId="1" xfId="0" applyFont="1" applyFill="1" applyBorder="1" applyAlignment="1">
      <alignment horizontal="right"/>
    </xf>
    <xf numFmtId="0" fontId="3" fillId="0" borderId="0" xfId="2" applyAlignment="1" applyProtection="1"/>
    <xf numFmtId="0" fontId="10" fillId="8" borderId="1" xfId="1" applyNumberFormat="1" applyFont="1" applyFill="1" applyBorder="1" applyAlignment="1">
      <alignment horizontal="center"/>
    </xf>
    <xf numFmtId="14" fontId="10" fillId="8" borderId="1" xfId="1" applyNumberFormat="1" applyFont="1" applyFill="1" applyBorder="1"/>
    <xf numFmtId="164" fontId="10" fillId="8" borderId="1" xfId="1" applyNumberFormat="1" applyFont="1" applyFill="1" applyBorder="1" applyAlignment="1">
      <alignment horizontal="center"/>
    </xf>
    <xf numFmtId="43" fontId="10" fillId="8" borderId="1" xfId="1" applyFont="1" applyFill="1" applyBorder="1"/>
    <xf numFmtId="14" fontId="10" fillId="0" borderId="0" xfId="0" applyNumberFormat="1" applyFont="1"/>
    <xf numFmtId="0" fontId="9" fillId="4" borderId="4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0" fontId="10" fillId="6" borderId="0" xfId="0" applyFont="1" applyFill="1"/>
    <xf numFmtId="1" fontId="10" fillId="9" borderId="1" xfId="0" applyNumberFormat="1" applyFont="1" applyFill="1" applyBorder="1" applyAlignment="1">
      <alignment horizontal="center"/>
    </xf>
    <xf numFmtId="1" fontId="9" fillId="10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right"/>
    </xf>
    <xf numFmtId="164" fontId="10" fillId="5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0" fillId="7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164" fontId="10" fillId="2" borderId="1" xfId="0" applyNumberFormat="1" applyFont="1" applyFill="1" applyBorder="1" applyAlignment="1">
      <alignment horizontal="left"/>
    </xf>
    <xf numFmtId="164" fontId="10" fillId="7" borderId="1" xfId="0" applyNumberFormat="1" applyFont="1" applyFill="1" applyBorder="1" applyAlignment="1">
      <alignment horizontal="left"/>
    </xf>
    <xf numFmtId="43" fontId="10" fillId="8" borderId="1" xfId="1" applyFont="1" applyFill="1" applyBorder="1" applyAlignment="1">
      <alignment horizontal="left"/>
    </xf>
    <xf numFmtId="0" fontId="10" fillId="6" borderId="2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164" fontId="9" fillId="7" borderId="1" xfId="0" applyNumberFormat="1" applyFont="1" applyFill="1" applyBorder="1" applyAlignment="1">
      <alignment horizontal="right"/>
    </xf>
    <xf numFmtId="1" fontId="9" fillId="7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/>
    <xf numFmtId="165" fontId="9" fillId="5" borderId="1" xfId="0" applyNumberFormat="1" applyFont="1" applyFill="1" applyBorder="1" applyAlignment="1">
      <alignment horizontal="center"/>
    </xf>
    <xf numFmtId="165" fontId="10" fillId="0" borderId="0" xfId="0" applyNumberFormat="1" applyFont="1"/>
    <xf numFmtId="0" fontId="9" fillId="10" borderId="4" xfId="0" applyFont="1" applyFill="1" applyBorder="1"/>
    <xf numFmtId="0" fontId="9" fillId="10" borderId="4" xfId="0" applyFont="1" applyFill="1" applyBorder="1" applyAlignment="1">
      <alignment horizontal="center"/>
    </xf>
    <xf numFmtId="166" fontId="10" fillId="0" borderId="1" xfId="0" applyNumberFormat="1" applyFont="1" applyBorder="1"/>
    <xf numFmtId="166" fontId="10" fillId="10" borderId="1" xfId="0" applyNumberFormat="1" applyFont="1" applyFill="1" applyBorder="1"/>
    <xf numFmtId="0" fontId="9" fillId="0" borderId="1" xfId="0" applyFont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/>
    <xf numFmtId="0" fontId="9" fillId="2" borderId="1" xfId="0" applyFont="1" applyFill="1" applyBorder="1"/>
    <xf numFmtId="0" fontId="9" fillId="2" borderId="4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1" fontId="9" fillId="7" borderId="4" xfId="0" applyNumberFormat="1" applyFont="1" applyFill="1" applyBorder="1" applyAlignment="1">
      <alignment horizontal="center"/>
    </xf>
    <xf numFmtId="1" fontId="9" fillId="4" borderId="4" xfId="0" applyNumberFormat="1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10" fillId="9" borderId="1" xfId="0" applyNumberFormat="1" applyFont="1" applyFill="1" applyBorder="1" applyAlignment="1">
      <alignment horizontal="center"/>
    </xf>
    <xf numFmtId="0" fontId="10" fillId="6" borderId="1" xfId="0" applyNumberFormat="1" applyFont="1" applyFill="1" applyBorder="1" applyAlignment="1">
      <alignment horizontal="center"/>
    </xf>
    <xf numFmtId="0" fontId="9" fillId="7" borderId="1" xfId="0" applyNumberFormat="1" applyFont="1" applyFill="1" applyBorder="1" applyAlignment="1">
      <alignment horizontal="right"/>
    </xf>
    <xf numFmtId="0" fontId="10" fillId="0" borderId="1" xfId="0" applyNumberFormat="1" applyFont="1" applyBorder="1" applyAlignment="1">
      <alignment horizontal="center"/>
    </xf>
    <xf numFmtId="0" fontId="9" fillId="4" borderId="1" xfId="0" applyNumberFormat="1" applyFont="1" applyFill="1" applyBorder="1" applyAlignment="1">
      <alignment horizontal="right"/>
    </xf>
    <xf numFmtId="165" fontId="10" fillId="2" borderId="1" xfId="1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/>
    <xf numFmtId="166" fontId="10" fillId="6" borderId="1" xfId="0" applyNumberFormat="1" applyFont="1" applyFill="1" applyBorder="1"/>
    <xf numFmtId="0" fontId="0" fillId="0" borderId="0" xfId="0" applyAlignment="1"/>
    <xf numFmtId="165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vertical="top" wrapText="1"/>
    </xf>
    <xf numFmtId="0" fontId="10" fillId="5" borderId="0" xfId="0" applyFont="1" applyFill="1"/>
    <xf numFmtId="0" fontId="10" fillId="5" borderId="1" xfId="0" applyFont="1" applyFill="1" applyBorder="1"/>
    <xf numFmtId="49" fontId="9" fillId="5" borderId="1" xfId="0" applyNumberFormat="1" applyFont="1" applyFill="1" applyBorder="1" applyAlignment="1">
      <alignment vertical="top" wrapText="1"/>
    </xf>
    <xf numFmtId="49" fontId="9" fillId="5" borderId="1" xfId="0" applyNumberFormat="1" applyFont="1" applyFill="1" applyBorder="1"/>
    <xf numFmtId="14" fontId="10" fillId="5" borderId="1" xfId="1" applyNumberFormat="1" applyFont="1" applyFill="1" applyBorder="1"/>
    <xf numFmtId="164" fontId="10" fillId="5" borderId="1" xfId="1" applyNumberFormat="1" applyFont="1" applyFill="1" applyBorder="1" applyAlignment="1">
      <alignment horizontal="center"/>
    </xf>
    <xf numFmtId="165" fontId="10" fillId="5" borderId="1" xfId="1" applyNumberFormat="1" applyFont="1" applyFill="1" applyBorder="1" applyAlignment="1">
      <alignment horizontal="center"/>
    </xf>
    <xf numFmtId="49" fontId="9" fillId="5" borderId="1" xfId="1" applyNumberFormat="1" applyFont="1" applyFill="1" applyBorder="1"/>
    <xf numFmtId="49" fontId="10" fillId="5" borderId="1" xfId="1" applyNumberFormat="1" applyFont="1" applyFill="1" applyBorder="1"/>
    <xf numFmtId="49" fontId="11" fillId="5" borderId="0" xfId="0" applyNumberFormat="1" applyFont="1" applyFill="1" applyAlignment="1">
      <alignment wrapText="1"/>
    </xf>
    <xf numFmtId="14" fontId="9" fillId="5" borderId="1" xfId="0" applyNumberFormat="1" applyFont="1" applyFill="1" applyBorder="1"/>
    <xf numFmtId="164" fontId="9" fillId="5" borderId="1" xfId="0" applyNumberFormat="1" applyFont="1" applyFill="1" applyBorder="1" applyAlignment="1">
      <alignment horizontal="center"/>
    </xf>
    <xf numFmtId="0" fontId="10" fillId="5" borderId="1" xfId="1" applyNumberFormat="1" applyFont="1" applyFill="1" applyBorder="1" applyAlignment="1">
      <alignment horizontal="center"/>
    </xf>
    <xf numFmtId="0" fontId="10" fillId="5" borderId="2" xfId="0" applyFont="1" applyFill="1" applyBorder="1"/>
    <xf numFmtId="0" fontId="9" fillId="4" borderId="1" xfId="1" applyNumberFormat="1" applyFont="1" applyFill="1" applyBorder="1" applyAlignment="1">
      <alignment horizontal="center"/>
    </xf>
    <xf numFmtId="164" fontId="10" fillId="0" borderId="0" xfId="0" applyNumberFormat="1" applyFont="1"/>
    <xf numFmtId="49" fontId="9" fillId="3" borderId="1" xfId="1" applyNumberFormat="1" applyFont="1" applyFill="1" applyBorder="1" applyAlignment="1">
      <alignment horizontal="center"/>
    </xf>
    <xf numFmtId="49" fontId="10" fillId="2" borderId="1" xfId="1" applyNumberFormat="1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left"/>
    </xf>
    <xf numFmtId="49" fontId="10" fillId="5" borderId="1" xfId="0" applyNumberFormat="1" applyFont="1" applyFill="1" applyBorder="1" applyAlignment="1">
      <alignment horizontal="left" vertical="top" wrapText="1"/>
    </xf>
    <xf numFmtId="49" fontId="11" fillId="5" borderId="1" xfId="0" applyNumberFormat="1" applyFont="1" applyFill="1" applyBorder="1" applyAlignment="1">
      <alignment horizontal="left" wrapText="1"/>
    </xf>
    <xf numFmtId="49" fontId="10" fillId="5" borderId="1" xfId="0" applyNumberFormat="1" applyFont="1" applyFill="1" applyBorder="1" applyAlignment="1">
      <alignment horizontal="left" wrapText="1"/>
    </xf>
    <xf numFmtId="49" fontId="10" fillId="5" borderId="1" xfId="0" applyNumberFormat="1" applyFont="1" applyFill="1" applyBorder="1" applyAlignment="1">
      <alignment horizontal="left"/>
    </xf>
    <xf numFmtId="49" fontId="10" fillId="5" borderId="1" xfId="1" applyNumberFormat="1" applyFont="1" applyFill="1" applyBorder="1" applyAlignment="1">
      <alignment horizontal="left"/>
    </xf>
    <xf numFmtId="49" fontId="10" fillId="6" borderId="2" xfId="0" applyNumberFormat="1" applyFont="1" applyFill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49" fontId="9" fillId="5" borderId="1" xfId="0" applyNumberFormat="1" applyFont="1" applyFill="1" applyBorder="1" applyAlignment="1">
      <alignment horizontal="left"/>
    </xf>
    <xf numFmtId="49" fontId="10" fillId="6" borderId="1" xfId="0" applyNumberFormat="1" applyFont="1" applyFill="1" applyBorder="1" applyAlignment="1">
      <alignment horizontal="left"/>
    </xf>
    <xf numFmtId="49" fontId="10" fillId="0" borderId="0" xfId="0" applyNumberFormat="1" applyFont="1" applyAlignment="1">
      <alignment horizontal="left"/>
    </xf>
    <xf numFmtId="49" fontId="10" fillId="2" borderId="1" xfId="1" applyNumberFormat="1" applyFont="1" applyFill="1" applyBorder="1"/>
    <xf numFmtId="49" fontId="10" fillId="2" borderId="1" xfId="0" applyNumberFormat="1" applyFont="1" applyFill="1" applyBorder="1"/>
    <xf numFmtId="49" fontId="10" fillId="5" borderId="1" xfId="0" applyNumberFormat="1" applyFont="1" applyFill="1" applyBorder="1" applyAlignment="1">
      <alignment wrapText="1"/>
    </xf>
    <xf numFmtId="49" fontId="9" fillId="5" borderId="1" xfId="0" applyNumberFormat="1" applyFont="1" applyFill="1" applyBorder="1" applyAlignment="1">
      <alignment horizontal="right"/>
    </xf>
    <xf numFmtId="49" fontId="10" fillId="0" borderId="0" xfId="0" applyNumberFormat="1" applyFont="1"/>
    <xf numFmtId="164" fontId="10" fillId="0" borderId="0" xfId="0" applyNumberFormat="1" applyFont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center"/>
    </xf>
    <xf numFmtId="49" fontId="9" fillId="5" borderId="4" xfId="0" applyNumberFormat="1" applyFont="1" applyFill="1" applyBorder="1" applyAlignment="1">
      <alignment horizontal="center"/>
    </xf>
    <xf numFmtId="49" fontId="10" fillId="6" borderId="5" xfId="0" applyNumberFormat="1" applyFont="1" applyFill="1" applyBorder="1" applyAlignment="1">
      <alignment horizontal="center"/>
    </xf>
    <xf numFmtId="49" fontId="9" fillId="7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49" fontId="10" fillId="6" borderId="4" xfId="0" applyNumberFormat="1" applyFont="1" applyFill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167" fontId="9" fillId="2" borderId="1" xfId="0" applyNumberFormat="1" applyFont="1" applyFill="1" applyBorder="1" applyAlignment="1">
      <alignment horizontal="center"/>
    </xf>
    <xf numFmtId="167" fontId="10" fillId="5" borderId="1" xfId="0" applyNumberFormat="1" applyFont="1" applyFill="1" applyBorder="1" applyAlignment="1">
      <alignment horizontal="center"/>
    </xf>
    <xf numFmtId="167" fontId="10" fillId="6" borderId="1" xfId="0" applyNumberFormat="1" applyFont="1" applyFill="1" applyBorder="1" applyAlignment="1">
      <alignment horizontal="center"/>
    </xf>
    <xf numFmtId="167" fontId="9" fillId="4" borderId="1" xfId="0" applyNumberFormat="1" applyFont="1" applyFill="1" applyBorder="1" applyAlignment="1">
      <alignment horizontal="center"/>
    </xf>
    <xf numFmtId="167" fontId="9" fillId="7" borderId="1" xfId="0" applyNumberFormat="1" applyFont="1" applyFill="1" applyBorder="1" applyAlignment="1">
      <alignment horizontal="right"/>
    </xf>
    <xf numFmtId="167" fontId="9" fillId="7" borderId="1" xfId="0" applyNumberFormat="1" applyFont="1" applyFill="1" applyBorder="1" applyAlignment="1">
      <alignment horizontal="center"/>
    </xf>
    <xf numFmtId="167" fontId="10" fillId="0" borderId="1" xfId="0" applyNumberFormat="1" applyFont="1" applyBorder="1" applyAlignment="1">
      <alignment horizontal="center"/>
    </xf>
    <xf numFmtId="167" fontId="9" fillId="4" borderId="1" xfId="0" applyNumberFormat="1" applyFont="1" applyFill="1" applyBorder="1" applyAlignment="1">
      <alignment horizontal="right"/>
    </xf>
    <xf numFmtId="167" fontId="10" fillId="0" borderId="1" xfId="0" applyNumberFormat="1" applyFont="1" applyBorder="1"/>
    <xf numFmtId="49" fontId="10" fillId="4" borderId="4" xfId="0" applyNumberFormat="1" applyFont="1" applyFill="1" applyBorder="1" applyAlignment="1">
      <alignment horizontal="center"/>
    </xf>
    <xf numFmtId="167" fontId="10" fillId="4" borderId="1" xfId="0" applyNumberFormat="1" applyFont="1" applyFill="1" applyBorder="1" applyAlignment="1">
      <alignment horizontal="center"/>
    </xf>
    <xf numFmtId="0" fontId="9" fillId="0" borderId="1" xfId="0" applyFont="1" applyBorder="1"/>
    <xf numFmtId="0" fontId="19" fillId="2" borderId="1" xfId="0" applyFont="1" applyFill="1" applyBorder="1" applyAlignment="1">
      <alignment horizontal="left"/>
    </xf>
    <xf numFmtId="0" fontId="19" fillId="2" borderId="1" xfId="0" applyFont="1" applyFill="1" applyBorder="1"/>
    <xf numFmtId="164" fontId="19" fillId="2" borderId="1" xfId="0" applyNumberFormat="1" applyFont="1" applyFill="1" applyBorder="1"/>
    <xf numFmtId="164" fontId="19" fillId="2" borderId="1" xfId="0" applyNumberFormat="1" applyFont="1" applyFill="1" applyBorder="1" applyAlignment="1">
      <alignment horizontal="center"/>
    </xf>
    <xf numFmtId="167" fontId="10" fillId="4" borderId="1" xfId="0" applyNumberFormat="1" applyFont="1" applyFill="1" applyBorder="1" applyAlignment="1"/>
    <xf numFmtId="14" fontId="10" fillId="2" borderId="1" xfId="0" applyNumberFormat="1" applyFont="1" applyFill="1" applyBorder="1" applyAlignment="1">
      <alignment horizontal="center"/>
    </xf>
    <xf numFmtId="49" fontId="10" fillId="11" borderId="4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left" vertical="top" wrapText="1"/>
    </xf>
    <xf numFmtId="49" fontId="11" fillId="2" borderId="1" xfId="0" applyNumberFormat="1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vertical="top" wrapText="1"/>
    </xf>
    <xf numFmtId="49" fontId="11" fillId="2" borderId="1" xfId="0" applyNumberFormat="1" applyFont="1" applyFill="1" applyBorder="1" applyAlignment="1">
      <alignment vertical="top" wrapText="1"/>
    </xf>
    <xf numFmtId="49" fontId="11" fillId="2" borderId="1" xfId="0" applyNumberFormat="1" applyFont="1" applyFill="1" applyBorder="1" applyAlignment="1">
      <alignment horizontal="left" wrapText="1"/>
    </xf>
    <xf numFmtId="49" fontId="11" fillId="2" borderId="1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left" wrapText="1"/>
    </xf>
    <xf numFmtId="49" fontId="10" fillId="2" borderId="1" xfId="0" applyNumberFormat="1" applyFont="1" applyFill="1" applyBorder="1" applyAlignment="1">
      <alignment wrapText="1"/>
    </xf>
    <xf numFmtId="43" fontId="4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3" fontId="6" fillId="2" borderId="1" xfId="2" applyNumberFormat="1" applyFont="1" applyFill="1" applyBorder="1" applyAlignment="1" applyProtection="1">
      <alignment horizontal="left"/>
    </xf>
    <xf numFmtId="0" fontId="6" fillId="2" borderId="1" xfId="2" applyFont="1" applyFill="1" applyBorder="1" applyAlignment="1" applyProtection="1"/>
    <xf numFmtId="43" fontId="4" fillId="2" borderId="1" xfId="1" applyFont="1" applyFill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2" borderId="4" xfId="0" applyFont="1" applyFill="1" applyBorder="1" applyAlignment="1"/>
    <xf numFmtId="0" fontId="5" fillId="2" borderId="7" xfId="0" applyFont="1" applyFill="1" applyBorder="1" applyAlignment="1"/>
    <xf numFmtId="0" fontId="0" fillId="0" borderId="8" xfId="0" applyBorder="1" applyAlignment="1"/>
    <xf numFmtId="0" fontId="5" fillId="2" borderId="1" xfId="0" applyFont="1" applyFill="1" applyBorder="1" applyAlignment="1"/>
    <xf numFmtId="0" fontId="8" fillId="2" borderId="1" xfId="2" applyFont="1" applyFill="1" applyBorder="1" applyAlignment="1" applyProtection="1">
      <alignment horizontal="center"/>
    </xf>
    <xf numFmtId="0" fontId="6" fillId="2" borderId="1" xfId="2" applyFont="1" applyFill="1" applyBorder="1" applyAlignment="1" applyProtection="1">
      <alignment horizontal="center"/>
    </xf>
    <xf numFmtId="0" fontId="10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0" fillId="0" borderId="1" xfId="0" applyBorder="1" applyAlignment="1"/>
    <xf numFmtId="0" fontId="10" fillId="2" borderId="1" xfId="0" applyFont="1" applyFill="1" applyBorder="1" applyAlignment="1"/>
    <xf numFmtId="43" fontId="9" fillId="3" borderId="1" xfId="1" applyFont="1" applyFill="1" applyBorder="1" applyAlignment="1">
      <alignment horizontal="center"/>
    </xf>
    <xf numFmtId="0" fontId="9" fillId="4" borderId="4" xfId="0" applyFont="1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49" fontId="9" fillId="4" borderId="4" xfId="0" applyNumberFormat="1" applyFont="1" applyFill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7" xfId="0" applyBorder="1" applyAlignment="1"/>
    <xf numFmtId="43" fontId="9" fillId="2" borderId="9" xfId="1" applyFont="1" applyFill="1" applyBorder="1" applyAlignment="1">
      <alignment horizontal="center"/>
    </xf>
    <xf numFmtId="43" fontId="9" fillId="2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6" xfId="0" applyBorder="1" applyAlignment="1"/>
    <xf numFmtId="0" fontId="17" fillId="2" borderId="1" xfId="0" applyFont="1" applyFill="1" applyBorder="1" applyAlignment="1">
      <alignment horizontal="center"/>
    </xf>
    <xf numFmtId="43" fontId="9" fillId="2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57150</xdr:rowOff>
    </xdr:from>
    <xdr:to>
      <xdr:col>4</xdr:col>
      <xdr:colOff>571500</xdr:colOff>
      <xdr:row>6</xdr:row>
      <xdr:rowOff>142875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5450" y="57150"/>
          <a:ext cx="167640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180975</xdr:colOff>
      <xdr:row>0</xdr:row>
      <xdr:rowOff>104775</xdr:rowOff>
    </xdr:from>
    <xdr:to>
      <xdr:col>13</xdr:col>
      <xdr:colOff>390525</xdr:colOff>
      <xdr:row>6</xdr:row>
      <xdr:rowOff>19050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8525" y="104775"/>
          <a:ext cx="14287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arthboppin.net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earthwaves.org/forum" TargetMode="External"/><Relationship Id="rId1" Type="http://schemas.openxmlformats.org/officeDocument/2006/relationships/hyperlink" Target="http://eqpboyko.wixsite.com/quakeforecast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iris.edu/" TargetMode="External"/><Relationship Id="rId4" Type="http://schemas.openxmlformats.org/officeDocument/2006/relationships/hyperlink" Target="http://www.emsc-csem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7"/>
  <sheetViews>
    <sheetView zoomScale="85" workbookViewId="0">
      <selection activeCell="D23" sqref="D23"/>
    </sheetView>
  </sheetViews>
  <sheetFormatPr defaultRowHeight="12.75"/>
  <cols>
    <col min="1" max="1" width="14.5703125" bestFit="1" customWidth="1"/>
  </cols>
  <sheetData>
    <row r="2" spans="1:15" ht="18.75">
      <c r="A2" s="228" t="s">
        <v>12</v>
      </c>
      <c r="B2" s="229"/>
    </row>
    <row r="3" spans="1:15" ht="18.75">
      <c r="F3" s="232" t="s">
        <v>9</v>
      </c>
      <c r="G3" s="233"/>
      <c r="H3" s="233"/>
      <c r="I3" s="233"/>
      <c r="J3" s="233"/>
    </row>
    <row r="4" spans="1:15" ht="18.75">
      <c r="A4" s="228" t="s">
        <v>14</v>
      </c>
      <c r="B4" s="229"/>
      <c r="F4" s="232" t="s">
        <v>10</v>
      </c>
      <c r="G4" s="233"/>
      <c r="H4" s="233"/>
      <c r="I4" s="233"/>
      <c r="J4" s="233"/>
    </row>
    <row r="5" spans="1:15" ht="18.75">
      <c r="F5" s="232" t="s">
        <v>11</v>
      </c>
      <c r="G5" s="233"/>
      <c r="H5" s="233"/>
      <c r="I5" s="233"/>
      <c r="J5" s="233"/>
    </row>
    <row r="6" spans="1:15" ht="18.75">
      <c r="A6" s="228" t="s">
        <v>13</v>
      </c>
      <c r="B6" s="229"/>
    </row>
    <row r="8" spans="1:15" ht="18.75">
      <c r="B8" s="234" t="s">
        <v>73</v>
      </c>
      <c r="C8" s="234"/>
      <c r="D8" s="234"/>
      <c r="E8" s="234"/>
      <c r="F8" s="234"/>
      <c r="K8" s="235" t="s">
        <v>412</v>
      </c>
      <c r="L8" s="236"/>
      <c r="M8" s="236"/>
      <c r="N8" s="236"/>
      <c r="O8" s="237"/>
    </row>
    <row r="9" spans="1:15" ht="18">
      <c r="A9" s="1"/>
      <c r="B9" s="1"/>
      <c r="C9" s="1"/>
      <c r="D9" s="1"/>
      <c r="E9" s="1"/>
      <c r="F9" s="1"/>
      <c r="G9" s="1"/>
      <c r="H9" s="1"/>
      <c r="I9" s="1"/>
    </row>
    <row r="10" spans="1:15" ht="18">
      <c r="A10" s="230" t="s">
        <v>63</v>
      </c>
      <c r="B10" s="231"/>
      <c r="C10" s="231"/>
      <c r="D10" s="231"/>
      <c r="E10" s="231"/>
      <c r="F10" s="231"/>
      <c r="G10" s="231"/>
      <c r="H10" s="231"/>
      <c r="I10" s="231"/>
      <c r="J10" s="2" t="s">
        <v>64</v>
      </c>
    </row>
    <row r="12" spans="1:15" ht="18">
      <c r="A12" s="2" t="s">
        <v>66</v>
      </c>
      <c r="B12" s="241" t="s">
        <v>68</v>
      </c>
      <c r="C12" s="241"/>
      <c r="D12" s="241"/>
      <c r="E12" s="241"/>
      <c r="F12" s="241"/>
      <c r="G12" s="241"/>
      <c r="H12" s="241"/>
      <c r="I12" s="241"/>
      <c r="J12" s="241"/>
    </row>
    <row r="13" spans="1:15" ht="18">
      <c r="A13" s="231" t="s">
        <v>65</v>
      </c>
      <c r="B13" s="231"/>
      <c r="C13" s="231"/>
      <c r="D13" s="231"/>
      <c r="E13" s="231"/>
      <c r="F13" s="231"/>
      <c r="G13" s="231"/>
      <c r="H13" s="231"/>
      <c r="I13" s="231"/>
      <c r="J13" s="2" t="s">
        <v>64</v>
      </c>
    </row>
    <row r="14" spans="1:15" ht="18">
      <c r="A14" s="241" t="s">
        <v>72</v>
      </c>
      <c r="B14" s="241"/>
      <c r="C14" s="241"/>
      <c r="D14" s="241"/>
      <c r="E14" s="241"/>
      <c r="F14" s="241"/>
      <c r="G14" s="241"/>
      <c r="H14" s="241"/>
      <c r="I14" s="241"/>
      <c r="J14" s="3"/>
    </row>
    <row r="16" spans="1:15" ht="18">
      <c r="A16" s="2" t="s">
        <v>66</v>
      </c>
      <c r="B16" s="241" t="s">
        <v>68</v>
      </c>
      <c r="C16" s="241"/>
      <c r="D16" s="241"/>
      <c r="E16" s="241"/>
      <c r="F16" s="241"/>
      <c r="G16" s="241"/>
      <c r="H16" s="241"/>
      <c r="I16" s="241"/>
      <c r="J16" s="241"/>
    </row>
    <row r="17" spans="1:10" ht="18">
      <c r="A17" s="2" t="s">
        <v>66</v>
      </c>
      <c r="B17" s="231" t="s">
        <v>67</v>
      </c>
      <c r="C17" s="231"/>
      <c r="D17" s="231"/>
      <c r="E17" s="231"/>
      <c r="F17" s="231"/>
      <c r="G17" s="231"/>
      <c r="H17" s="231"/>
      <c r="I17" s="231"/>
      <c r="J17" s="231"/>
    </row>
    <row r="18" spans="1:10" ht="18">
      <c r="A18" s="238" t="s">
        <v>69</v>
      </c>
      <c r="B18" s="239"/>
      <c r="C18" s="239"/>
      <c r="D18" s="239"/>
      <c r="E18" s="239"/>
      <c r="F18" s="239"/>
      <c r="G18" s="239"/>
      <c r="H18" s="239"/>
      <c r="I18" s="239"/>
      <c r="J18" s="240"/>
    </row>
    <row r="21" spans="1:10" ht="18">
      <c r="A21" s="241" t="s">
        <v>74</v>
      </c>
      <c r="B21" s="241"/>
      <c r="C21" s="241"/>
      <c r="D21" s="242" t="s">
        <v>70</v>
      </c>
      <c r="E21" s="242"/>
      <c r="F21" s="243" t="s">
        <v>71</v>
      </c>
      <c r="G21" s="243"/>
      <c r="I21" s="87"/>
    </row>
    <row r="26" spans="1:10" ht="18">
      <c r="A26" s="2" t="s">
        <v>75</v>
      </c>
      <c r="B26" s="2" t="s">
        <v>76</v>
      </c>
      <c r="C26" s="2" t="s">
        <v>77</v>
      </c>
    </row>
    <row r="27" spans="1:10" ht="18">
      <c r="A27" s="2" t="s">
        <v>435</v>
      </c>
      <c r="B27" s="2" t="s">
        <v>76</v>
      </c>
      <c r="C27" s="2" t="s">
        <v>77</v>
      </c>
    </row>
  </sheetData>
  <sheetProtection password="9690" sheet="1" objects="1" scenarios="1"/>
  <mergeCells count="18">
    <mergeCell ref="K8:O8"/>
    <mergeCell ref="A18:J18"/>
    <mergeCell ref="A21:C21"/>
    <mergeCell ref="D21:E21"/>
    <mergeCell ref="F21:G21"/>
    <mergeCell ref="B17:J17"/>
    <mergeCell ref="B12:J12"/>
    <mergeCell ref="A13:I13"/>
    <mergeCell ref="A14:I14"/>
    <mergeCell ref="B16:J16"/>
    <mergeCell ref="A2:B2"/>
    <mergeCell ref="A6:B6"/>
    <mergeCell ref="A4:B4"/>
    <mergeCell ref="A10:I10"/>
    <mergeCell ref="F3:J3"/>
    <mergeCell ref="F4:J4"/>
    <mergeCell ref="F5:J5"/>
    <mergeCell ref="B8:F8"/>
  </mergeCells>
  <phoneticPr fontId="2" type="noConversion"/>
  <hyperlinks>
    <hyperlink ref="A10:I10" r:id="rId1" display="Exhibition: Predicted Earthquakes in Bulgarian newspapers."/>
    <hyperlink ref="A13:I13" r:id="rId2" display="Proof: Eart's axis wobble. This is cause the earthquakes."/>
    <hyperlink ref="B17:J17" r:id="rId3" display="Earthboppin"/>
    <hyperlink ref="D21:E21" r:id="rId4" location="2" display="Europe-EMSC"/>
    <hyperlink ref="F21:G21" r:id="rId5" display="IRIS"/>
  </hyperlinks>
  <pageMargins left="0.75" right="0.75" top="1" bottom="1" header="0" footer="0"/>
  <pageSetup paperSize="9" orientation="portrait" horizontalDpi="200" verticalDpi="200" r:id="rId6"/>
  <headerFooter alignWithMargins="0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topLeftCell="A4" zoomScale="85" workbookViewId="0">
      <selection activeCell="G17" sqref="G17"/>
    </sheetView>
  </sheetViews>
  <sheetFormatPr defaultRowHeight="20.25"/>
  <cols>
    <col min="1" max="1" width="18" style="6" bestFit="1" customWidth="1"/>
    <col min="2" max="2" width="9.140625" style="6"/>
    <col min="3" max="3" width="13.85546875" style="6" bestFit="1" customWidth="1"/>
    <col min="4" max="4" width="10.42578125" style="6" bestFit="1" customWidth="1"/>
    <col min="5" max="5" width="9.140625" style="6"/>
    <col min="6" max="6" width="10.7109375" style="6" bestFit="1" customWidth="1"/>
    <col min="7" max="7" width="8.28515625" style="6" bestFit="1" customWidth="1"/>
    <col min="8" max="8" width="9.140625" style="6"/>
    <col min="9" max="9" width="3" style="6" bestFit="1" customWidth="1"/>
    <col min="10" max="10" width="68" style="6" bestFit="1" customWidth="1"/>
    <col min="11" max="16384" width="9.140625" style="6"/>
  </cols>
  <sheetData>
    <row r="1" spans="1:10">
      <c r="A1" s="15" t="s">
        <v>190</v>
      </c>
      <c r="C1" s="30" t="s">
        <v>199</v>
      </c>
      <c r="D1" s="31" t="s">
        <v>200</v>
      </c>
      <c r="E1" s="30" t="s">
        <v>313</v>
      </c>
      <c r="F1" s="30" t="s">
        <v>314</v>
      </c>
    </row>
    <row r="3" spans="1:10">
      <c r="A3" s="30" t="s">
        <v>312</v>
      </c>
      <c r="B3" s="30" t="s">
        <v>191</v>
      </c>
      <c r="C3" s="30" t="s">
        <v>192</v>
      </c>
      <c r="D3" s="15" t="s">
        <v>202</v>
      </c>
      <c r="E3" s="30" t="s">
        <v>194</v>
      </c>
      <c r="F3" s="30" t="s">
        <v>123</v>
      </c>
    </row>
    <row r="4" spans="1:10">
      <c r="A4" s="30" t="s">
        <v>315</v>
      </c>
      <c r="B4" s="30" t="s">
        <v>191</v>
      </c>
      <c r="C4" s="30" t="s">
        <v>316</v>
      </c>
      <c r="D4" s="30" t="s">
        <v>191</v>
      </c>
      <c r="E4" s="30" t="s">
        <v>192</v>
      </c>
      <c r="F4" s="15" t="s">
        <v>201</v>
      </c>
      <c r="G4" s="30" t="s">
        <v>194</v>
      </c>
      <c r="H4" s="30" t="s">
        <v>123</v>
      </c>
    </row>
    <row r="5" spans="1:10">
      <c r="A5" s="30" t="s">
        <v>317</v>
      </c>
      <c r="B5" s="30" t="s">
        <v>191</v>
      </c>
      <c r="C5" s="30" t="s">
        <v>318</v>
      </c>
      <c r="D5" s="30" t="s">
        <v>191</v>
      </c>
      <c r="E5" s="30" t="s">
        <v>192</v>
      </c>
      <c r="F5" s="15" t="s">
        <v>193</v>
      </c>
      <c r="G5" s="30" t="s">
        <v>194</v>
      </c>
      <c r="H5" s="30" t="s">
        <v>123</v>
      </c>
    </row>
    <row r="6" spans="1:10">
      <c r="A6" s="30" t="s">
        <v>319</v>
      </c>
      <c r="B6" s="30" t="s">
        <v>191</v>
      </c>
      <c r="C6" s="30" t="s">
        <v>320</v>
      </c>
      <c r="D6" s="30" t="s">
        <v>191</v>
      </c>
      <c r="E6" s="30" t="s">
        <v>192</v>
      </c>
      <c r="F6" s="15" t="s">
        <v>193</v>
      </c>
      <c r="G6" s="30" t="s">
        <v>194</v>
      </c>
      <c r="H6" s="30" t="s">
        <v>123</v>
      </c>
    </row>
    <row r="7" spans="1:10">
      <c r="A7" s="30" t="s">
        <v>195</v>
      </c>
      <c r="B7" s="30" t="s">
        <v>191</v>
      </c>
      <c r="C7" s="30" t="s">
        <v>321</v>
      </c>
      <c r="D7" s="30" t="s">
        <v>191</v>
      </c>
      <c r="E7" s="30" t="s">
        <v>192</v>
      </c>
      <c r="F7" s="15" t="s">
        <v>196</v>
      </c>
      <c r="G7" s="84" t="s">
        <v>194</v>
      </c>
      <c r="H7" s="84" t="s">
        <v>123</v>
      </c>
    </row>
    <row r="8" spans="1:10">
      <c r="A8" s="30" t="s">
        <v>322</v>
      </c>
      <c r="B8" s="30" t="s">
        <v>191</v>
      </c>
      <c r="C8" s="30" t="s">
        <v>192</v>
      </c>
      <c r="D8" s="15" t="s">
        <v>203</v>
      </c>
      <c r="E8" s="30" t="s">
        <v>194</v>
      </c>
      <c r="F8" s="30" t="s">
        <v>123</v>
      </c>
      <c r="G8" s="247" t="s">
        <v>204</v>
      </c>
      <c r="H8" s="246"/>
      <c r="I8" s="246"/>
      <c r="J8" s="246"/>
    </row>
    <row r="9" spans="1:10">
      <c r="A9" s="30" t="s">
        <v>197</v>
      </c>
      <c r="B9" s="30" t="s">
        <v>191</v>
      </c>
      <c r="C9" s="30" t="s">
        <v>192</v>
      </c>
      <c r="D9" s="15" t="s">
        <v>203</v>
      </c>
      <c r="E9" s="30" t="s">
        <v>194</v>
      </c>
      <c r="F9" s="30" t="s">
        <v>123</v>
      </c>
      <c r="G9" s="247" t="s">
        <v>204</v>
      </c>
      <c r="H9" s="246"/>
      <c r="I9" s="246"/>
      <c r="J9" s="246"/>
    </row>
    <row r="10" spans="1:10">
      <c r="A10" s="30" t="s">
        <v>198</v>
      </c>
      <c r="B10" s="30" t="s">
        <v>191</v>
      </c>
      <c r="C10" s="30" t="s">
        <v>192</v>
      </c>
      <c r="D10" s="15" t="s">
        <v>203</v>
      </c>
      <c r="E10" s="30" t="s">
        <v>194</v>
      </c>
      <c r="F10" s="30" t="s">
        <v>123</v>
      </c>
      <c r="G10" s="247" t="s">
        <v>204</v>
      </c>
      <c r="H10" s="246"/>
      <c r="I10" s="246"/>
      <c r="J10" s="246"/>
    </row>
    <row r="12" spans="1:10">
      <c r="A12" s="244" t="s">
        <v>306</v>
      </c>
      <c r="B12" s="246"/>
      <c r="C12" s="246"/>
      <c r="D12" s="246"/>
      <c r="J12" s="5" t="s">
        <v>294</v>
      </c>
    </row>
    <row r="13" spans="1:10">
      <c r="A13" s="244"/>
      <c r="B13" s="246"/>
      <c r="C13" s="246"/>
      <c r="D13" s="246"/>
      <c r="J13" s="15" t="s">
        <v>286</v>
      </c>
    </row>
    <row r="14" spans="1:10">
      <c r="J14" s="15" t="s">
        <v>287</v>
      </c>
    </row>
    <row r="15" spans="1:10">
      <c r="J15" s="15" t="s">
        <v>288</v>
      </c>
    </row>
    <row r="16" spans="1:10">
      <c r="J16" s="15" t="s">
        <v>289</v>
      </c>
    </row>
    <row r="17" spans="1:10">
      <c r="A17" s="244" t="s">
        <v>308</v>
      </c>
      <c r="B17" s="245"/>
      <c r="C17" s="245"/>
      <c r="D17" s="245"/>
      <c r="E17" s="245"/>
      <c r="F17" s="245"/>
      <c r="J17" s="15" t="s">
        <v>297</v>
      </c>
    </row>
    <row r="18" spans="1:10">
      <c r="A18" s="245"/>
      <c r="B18" s="245"/>
      <c r="C18" s="245"/>
      <c r="D18" s="245"/>
      <c r="E18" s="245"/>
      <c r="F18" s="245"/>
    </row>
    <row r="19" spans="1:10">
      <c r="A19" s="245"/>
      <c r="B19" s="245"/>
      <c r="C19" s="245"/>
      <c r="D19" s="245"/>
      <c r="E19" s="245"/>
      <c r="F19" s="245"/>
      <c r="I19" s="30">
        <v>1</v>
      </c>
      <c r="J19" s="15" t="s">
        <v>484</v>
      </c>
    </row>
    <row r="20" spans="1:10">
      <c r="I20" s="30">
        <v>2</v>
      </c>
      <c r="J20" s="15" t="s">
        <v>485</v>
      </c>
    </row>
    <row r="21" spans="1:10">
      <c r="I21" s="30">
        <v>3</v>
      </c>
      <c r="J21" s="15" t="s">
        <v>486</v>
      </c>
    </row>
    <row r="22" spans="1:10">
      <c r="I22" s="30">
        <v>4</v>
      </c>
      <c r="J22" s="15" t="s">
        <v>487</v>
      </c>
    </row>
    <row r="23" spans="1:10">
      <c r="I23" s="30">
        <v>5</v>
      </c>
      <c r="J23" s="15" t="s">
        <v>488</v>
      </c>
    </row>
    <row r="24" spans="1:10">
      <c r="I24" s="30">
        <v>6</v>
      </c>
      <c r="J24" s="15" t="s">
        <v>489</v>
      </c>
    </row>
    <row r="25" spans="1:10">
      <c r="I25" s="15">
        <v>7</v>
      </c>
      <c r="J25" s="15" t="s">
        <v>490</v>
      </c>
    </row>
    <row r="26" spans="1:10">
      <c r="I26" s="15">
        <v>8</v>
      </c>
      <c r="J26" s="15" t="s">
        <v>491</v>
      </c>
    </row>
    <row r="27" spans="1:10">
      <c r="I27" s="15">
        <v>9</v>
      </c>
      <c r="J27" s="15" t="s">
        <v>516</v>
      </c>
    </row>
  </sheetData>
  <sheetProtection password="9690" sheet="1"/>
  <mergeCells count="5">
    <mergeCell ref="A17:F19"/>
    <mergeCell ref="A12:D13"/>
    <mergeCell ref="G8:J8"/>
    <mergeCell ref="G9:J9"/>
    <mergeCell ref="G10:J10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97"/>
  <sheetViews>
    <sheetView zoomScale="55" workbookViewId="0">
      <pane ySplit="2" topLeftCell="A372" activePane="bottomLeft" state="frozen"/>
      <selection pane="bottomLeft" activeCell="G384" sqref="G384"/>
    </sheetView>
  </sheetViews>
  <sheetFormatPr defaultRowHeight="20.25"/>
  <cols>
    <col min="1" max="1" width="6.28515625" style="26" bestFit="1" customWidth="1"/>
    <col min="2" max="2" width="15.5703125" style="27" bestFit="1" customWidth="1"/>
    <col min="3" max="3" width="12.5703125" style="28" bestFit="1" customWidth="1"/>
    <col min="4" max="4" width="23.85546875" style="117" bestFit="1" customWidth="1"/>
    <col min="5" max="5" width="43.42578125" style="26" bestFit="1" customWidth="1"/>
    <col min="6" max="6" width="7.140625" style="36" customWidth="1"/>
    <col min="7" max="7" width="16" style="27" bestFit="1" customWidth="1"/>
    <col min="8" max="8" width="13.140625" style="28" bestFit="1" customWidth="1"/>
    <col min="9" max="9" width="67.140625" style="56" customWidth="1"/>
    <col min="10" max="10" width="16.42578125" style="28" customWidth="1"/>
    <col min="11" max="11" width="7.140625" style="142" bestFit="1" customWidth="1"/>
    <col min="12" max="12" width="15.7109375" style="147" customWidth="1"/>
    <col min="13" max="13" width="14.7109375" style="96" bestFit="1" customWidth="1"/>
    <col min="14" max="14" width="11.28515625" style="96" bestFit="1" customWidth="1"/>
    <col min="15" max="15" width="9.42578125" style="6" customWidth="1"/>
    <col min="16" max="16" width="11" style="6" customWidth="1"/>
    <col min="17" max="17" width="11.28515625" style="6" customWidth="1"/>
    <col min="18" max="18" width="17.42578125" style="129" customWidth="1"/>
    <col min="19" max="19" width="12.5703125" style="129" bestFit="1" customWidth="1"/>
    <col min="20" max="20" width="15" style="129" bestFit="1" customWidth="1"/>
    <col min="21" max="21" width="15" style="26" bestFit="1" customWidth="1"/>
    <col min="22" max="25" width="9.140625" style="29"/>
    <col min="26" max="16384" width="9.140625" style="6"/>
  </cols>
  <sheetData>
    <row r="1" spans="1:25">
      <c r="A1" s="248" t="s">
        <v>124</v>
      </c>
      <c r="B1" s="248"/>
      <c r="C1" s="248"/>
      <c r="D1" s="248"/>
      <c r="E1" s="248"/>
      <c r="F1" s="254" t="s">
        <v>7</v>
      </c>
      <c r="G1" s="255"/>
      <c r="H1" s="255"/>
      <c r="I1" s="255"/>
      <c r="J1" s="255"/>
      <c r="K1" s="256"/>
      <c r="L1" s="256"/>
      <c r="M1" s="256"/>
      <c r="N1" s="256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8"/>
    </row>
    <row r="2" spans="1:25">
      <c r="A2" s="7" t="s">
        <v>3</v>
      </c>
      <c r="B2" s="8" t="s">
        <v>303</v>
      </c>
      <c r="C2" s="9" t="s">
        <v>138</v>
      </c>
      <c r="D2" s="4" t="s">
        <v>4</v>
      </c>
      <c r="E2" s="4" t="s">
        <v>5</v>
      </c>
      <c r="F2" s="32" t="s">
        <v>0</v>
      </c>
      <c r="G2" s="10" t="s">
        <v>304</v>
      </c>
      <c r="H2" s="11" t="s">
        <v>138</v>
      </c>
      <c r="I2" s="46" t="s">
        <v>5</v>
      </c>
      <c r="J2" s="11" t="s">
        <v>6</v>
      </c>
      <c r="K2" s="135" t="s">
        <v>123</v>
      </c>
      <c r="L2" s="143" t="s">
        <v>307</v>
      </c>
      <c r="M2" s="95" t="s">
        <v>425</v>
      </c>
      <c r="N2" s="95" t="s">
        <v>426</v>
      </c>
      <c r="R2" s="132" t="s">
        <v>458</v>
      </c>
      <c r="S2" s="132" t="s">
        <v>459</v>
      </c>
      <c r="T2" s="133" t="s">
        <v>460</v>
      </c>
      <c r="U2" s="134" t="s">
        <v>461</v>
      </c>
      <c r="V2" s="5" t="s">
        <v>463</v>
      </c>
      <c r="W2" s="5" t="s">
        <v>462</v>
      </c>
      <c r="X2" s="5" t="s">
        <v>464</v>
      </c>
      <c r="Y2" s="5" t="s">
        <v>465</v>
      </c>
    </row>
    <row r="3" spans="1:25">
      <c r="A3" s="69">
        <v>1</v>
      </c>
      <c r="B3" s="70">
        <v>42583</v>
      </c>
      <c r="C3" s="71">
        <v>0.28611111111111115</v>
      </c>
      <c r="D3" s="103" t="s">
        <v>35</v>
      </c>
      <c r="E3" s="72" t="s">
        <v>35</v>
      </c>
      <c r="F3" s="74">
        <v>5.2</v>
      </c>
      <c r="G3" s="70">
        <v>42583</v>
      </c>
      <c r="H3" s="71">
        <v>0.41736111111111113</v>
      </c>
      <c r="I3" s="75" t="s">
        <v>225</v>
      </c>
      <c r="J3" s="71">
        <f t="shared" ref="J3:J66" si="0">ABS(C3-H3)</f>
        <v>0.13124999999999998</v>
      </c>
      <c r="K3" s="136" t="s">
        <v>123</v>
      </c>
      <c r="L3" s="144">
        <f>IF(B3=G3,1,0)</f>
        <v>1</v>
      </c>
      <c r="M3" s="99">
        <f>HOUR(J3)</f>
        <v>3</v>
      </c>
      <c r="N3" s="99">
        <f>MINUTE(J3)</f>
        <v>9</v>
      </c>
      <c r="R3" s="129">
        <f>24-C3</f>
        <v>23.713888888888889</v>
      </c>
      <c r="S3" s="129">
        <f>24-H3</f>
        <v>23.582638888888887</v>
      </c>
      <c r="T3" s="129" t="b">
        <f>IF(B3-G3=1,S3+C3)</f>
        <v>0</v>
      </c>
      <c r="U3" s="129" t="b">
        <f>IF(B3-G3=-1,R3+H3)</f>
        <v>0</v>
      </c>
      <c r="V3" s="29">
        <f>HOUR(T3)</f>
        <v>0</v>
      </c>
      <c r="W3" s="29">
        <f>MINUTE(T3)</f>
        <v>0</v>
      </c>
      <c r="X3" s="29">
        <f>HOUR(U3)</f>
        <v>0</v>
      </c>
      <c r="Y3" s="29">
        <f>MINUTE(U3)</f>
        <v>0</v>
      </c>
    </row>
    <row r="4" spans="1:25">
      <c r="A4" s="69">
        <v>2</v>
      </c>
      <c r="B4" s="70">
        <v>42583</v>
      </c>
      <c r="C4" s="71">
        <v>0.37916666666666665</v>
      </c>
      <c r="D4" s="103" t="s">
        <v>45</v>
      </c>
      <c r="E4" s="73" t="s">
        <v>208</v>
      </c>
      <c r="F4" s="74">
        <v>5</v>
      </c>
      <c r="G4" s="70">
        <v>42583</v>
      </c>
      <c r="H4" s="71">
        <v>0.24374999999999999</v>
      </c>
      <c r="I4" s="75" t="s">
        <v>226</v>
      </c>
      <c r="J4" s="71">
        <f t="shared" si="0"/>
        <v>0.13541666666666666</v>
      </c>
      <c r="K4" s="136" t="s">
        <v>123</v>
      </c>
      <c r="L4" s="144">
        <f t="shared" ref="L4:L67" si="1">IF(B4=G4,1,0)</f>
        <v>1</v>
      </c>
      <c r="M4" s="99">
        <f>HOUR(J4)</f>
        <v>3</v>
      </c>
      <c r="N4" s="99">
        <f>MINUTE(J4)</f>
        <v>15</v>
      </c>
      <c r="R4" s="129">
        <f t="shared" ref="R4:R22" si="2">24-C4</f>
        <v>23.620833333333334</v>
      </c>
      <c r="S4" s="129">
        <f t="shared" ref="S4:S22" si="3">24-H4</f>
        <v>23.756250000000001</v>
      </c>
      <c r="T4" s="129" t="b">
        <f t="shared" ref="T4:T67" si="4">IF(B4-G4=1,S4+C4)</f>
        <v>0</v>
      </c>
      <c r="U4" s="129" t="b">
        <f t="shared" ref="U4:U67" si="5">IF(B4-G4=-1,R4+H4)</f>
        <v>0</v>
      </c>
      <c r="V4" s="29">
        <f t="shared" ref="V4:V67" si="6">HOUR(T4)</f>
        <v>0</v>
      </c>
      <c r="W4" s="29">
        <f t="shared" ref="W4:W67" si="7">MINUTE(T4)</f>
        <v>0</v>
      </c>
      <c r="X4" s="29">
        <f t="shared" ref="X4:X12" si="8">HOUR(U4)</f>
        <v>0</v>
      </c>
      <c r="Y4" s="29">
        <f t="shared" ref="Y4:Y12" si="9">MINUTE(U4)</f>
        <v>0</v>
      </c>
    </row>
    <row r="5" spans="1:25">
      <c r="A5" s="69">
        <v>3</v>
      </c>
      <c r="B5" s="70">
        <v>42583</v>
      </c>
      <c r="C5" s="71">
        <v>0.75</v>
      </c>
      <c r="D5" s="103" t="s">
        <v>326</v>
      </c>
      <c r="E5" s="73" t="s">
        <v>61</v>
      </c>
      <c r="F5" s="74">
        <v>5</v>
      </c>
      <c r="G5" s="70">
        <v>42583</v>
      </c>
      <c r="H5" s="71">
        <v>0.89166666666666661</v>
      </c>
      <c r="I5" s="75" t="s">
        <v>227</v>
      </c>
      <c r="J5" s="71">
        <f t="shared" si="0"/>
        <v>0.14166666666666661</v>
      </c>
      <c r="K5" s="136" t="s">
        <v>123</v>
      </c>
      <c r="L5" s="144">
        <f t="shared" si="1"/>
        <v>1</v>
      </c>
      <c r="M5" s="99">
        <f>HOUR(J5)</f>
        <v>3</v>
      </c>
      <c r="N5" s="99">
        <f>MINUTE(J5)</f>
        <v>24</v>
      </c>
      <c r="R5" s="129">
        <f t="shared" si="2"/>
        <v>23.25</v>
      </c>
      <c r="S5" s="129">
        <f t="shared" si="3"/>
        <v>23.108333333333334</v>
      </c>
      <c r="T5" s="129" t="b">
        <f t="shared" si="4"/>
        <v>0</v>
      </c>
      <c r="U5" s="129" t="b">
        <f t="shared" si="5"/>
        <v>0</v>
      </c>
      <c r="V5" s="29">
        <f t="shared" si="6"/>
        <v>0</v>
      </c>
      <c r="W5" s="29">
        <f t="shared" si="7"/>
        <v>0</v>
      </c>
      <c r="X5" s="29">
        <f t="shared" si="8"/>
        <v>0</v>
      </c>
      <c r="Y5" s="29">
        <f t="shared" si="9"/>
        <v>0</v>
      </c>
    </row>
    <row r="6" spans="1:25">
      <c r="A6" s="12">
        <v>4</v>
      </c>
      <c r="B6" s="13">
        <v>42584</v>
      </c>
      <c r="C6" s="14">
        <v>0.57638888888888895</v>
      </c>
      <c r="D6" s="104" t="s">
        <v>15</v>
      </c>
      <c r="E6" s="15" t="s">
        <v>327</v>
      </c>
      <c r="F6" s="33">
        <v>4.7</v>
      </c>
      <c r="G6" s="16">
        <v>42584</v>
      </c>
      <c r="H6" s="17">
        <v>0.90486111111111101</v>
      </c>
      <c r="I6" s="47" t="s">
        <v>228</v>
      </c>
      <c r="J6" s="17">
        <f t="shared" si="0"/>
        <v>0.32847222222222205</v>
      </c>
      <c r="K6" s="137"/>
      <c r="L6" s="144">
        <f t="shared" si="1"/>
        <v>1</v>
      </c>
      <c r="M6" s="99">
        <f>HOUR(J6)</f>
        <v>7</v>
      </c>
      <c r="N6" s="99">
        <f>MINUTE(J6)</f>
        <v>53</v>
      </c>
      <c r="R6" s="129">
        <f t="shared" si="2"/>
        <v>23.423611111111111</v>
      </c>
      <c r="S6" s="129">
        <f t="shared" si="3"/>
        <v>23.09513888888889</v>
      </c>
      <c r="T6" s="129" t="b">
        <f t="shared" si="4"/>
        <v>0</v>
      </c>
      <c r="U6" s="129" t="b">
        <f t="shared" si="5"/>
        <v>0</v>
      </c>
      <c r="V6" s="29">
        <f t="shared" si="6"/>
        <v>0</v>
      </c>
      <c r="W6" s="29">
        <f t="shared" si="7"/>
        <v>0</v>
      </c>
      <c r="X6" s="29">
        <f t="shared" si="8"/>
        <v>0</v>
      </c>
      <c r="Y6" s="29">
        <f t="shared" si="9"/>
        <v>0</v>
      </c>
    </row>
    <row r="7" spans="1:25">
      <c r="A7" s="69">
        <v>5</v>
      </c>
      <c r="B7" s="70">
        <v>42585</v>
      </c>
      <c r="C7" s="71">
        <v>0.55000000000000004</v>
      </c>
      <c r="D7" s="103" t="s">
        <v>328</v>
      </c>
      <c r="E7" s="73" t="s">
        <v>329</v>
      </c>
      <c r="F7" s="74">
        <v>4.5</v>
      </c>
      <c r="G7" s="70">
        <v>42585</v>
      </c>
      <c r="H7" s="71">
        <v>0.55625000000000002</v>
      </c>
      <c r="I7" s="75" t="s">
        <v>229</v>
      </c>
      <c r="J7" s="71">
        <f t="shared" si="0"/>
        <v>6.2499999999999778E-3</v>
      </c>
      <c r="K7" s="136" t="s">
        <v>123</v>
      </c>
      <c r="L7" s="144">
        <f t="shared" si="1"/>
        <v>1</v>
      </c>
      <c r="M7" s="99">
        <f>HOUR(J7)</f>
        <v>0</v>
      </c>
      <c r="N7" s="99">
        <f>MINUTE(J7)</f>
        <v>9</v>
      </c>
      <c r="R7" s="129">
        <f t="shared" si="2"/>
        <v>23.45</v>
      </c>
      <c r="S7" s="129">
        <f t="shared" si="3"/>
        <v>23.443750000000001</v>
      </c>
      <c r="T7" s="129" t="b">
        <f t="shared" si="4"/>
        <v>0</v>
      </c>
      <c r="U7" s="129" t="b">
        <f t="shared" si="5"/>
        <v>0</v>
      </c>
      <c r="V7" s="29">
        <f t="shared" si="6"/>
        <v>0</v>
      </c>
      <c r="W7" s="29">
        <f t="shared" si="7"/>
        <v>0</v>
      </c>
      <c r="X7" s="29">
        <f t="shared" si="8"/>
        <v>0</v>
      </c>
      <c r="Y7" s="29">
        <f t="shared" si="9"/>
        <v>0</v>
      </c>
    </row>
    <row r="8" spans="1:25">
      <c r="A8" s="12">
        <v>6</v>
      </c>
      <c r="B8" s="13">
        <v>42585</v>
      </c>
      <c r="C8" s="14">
        <v>0.55000000000000004</v>
      </c>
      <c r="D8" s="104" t="s">
        <v>56</v>
      </c>
      <c r="E8" s="15" t="s">
        <v>330</v>
      </c>
      <c r="F8" s="33">
        <v>4.2</v>
      </c>
      <c r="G8" s="16">
        <v>42584</v>
      </c>
      <c r="H8" s="17">
        <v>0.8125</v>
      </c>
      <c r="I8" s="47" t="s">
        <v>89</v>
      </c>
      <c r="J8" s="17">
        <f t="shared" si="0"/>
        <v>0.26249999999999996</v>
      </c>
      <c r="K8" s="137"/>
      <c r="L8" s="144" t="s">
        <v>457</v>
      </c>
      <c r="M8" s="99"/>
      <c r="N8" s="99"/>
      <c r="R8" s="130">
        <f t="shared" si="2"/>
        <v>23.45</v>
      </c>
      <c r="S8" s="130">
        <f t="shared" si="3"/>
        <v>23.1875</v>
      </c>
      <c r="T8" s="129">
        <f t="shared" si="4"/>
        <v>23.737500000000001</v>
      </c>
      <c r="U8" s="129" t="b">
        <f t="shared" si="5"/>
        <v>0</v>
      </c>
      <c r="V8" s="29">
        <f t="shared" si="6"/>
        <v>17</v>
      </c>
      <c r="W8" s="29">
        <f t="shared" si="7"/>
        <v>42</v>
      </c>
      <c r="X8" s="29">
        <f t="shared" si="8"/>
        <v>0</v>
      </c>
      <c r="Y8" s="29">
        <f t="shared" si="9"/>
        <v>0</v>
      </c>
    </row>
    <row r="9" spans="1:25">
      <c r="A9" s="69">
        <v>7</v>
      </c>
      <c r="B9" s="70">
        <v>42586</v>
      </c>
      <c r="C9" s="71">
        <v>0.46319444444444446</v>
      </c>
      <c r="D9" s="103" t="s">
        <v>36</v>
      </c>
      <c r="E9" s="73" t="s">
        <v>209</v>
      </c>
      <c r="F9" s="74">
        <v>6.2</v>
      </c>
      <c r="G9" s="70">
        <v>42586</v>
      </c>
      <c r="H9" s="71">
        <v>0.68333333333333324</v>
      </c>
      <c r="I9" s="75" t="s">
        <v>230</v>
      </c>
      <c r="J9" s="71">
        <f t="shared" si="0"/>
        <v>0.22013888888888877</v>
      </c>
      <c r="K9" s="136" t="s">
        <v>123</v>
      </c>
      <c r="L9" s="144">
        <f t="shared" si="1"/>
        <v>1</v>
      </c>
      <c r="M9" s="99">
        <f>HOUR(J9)</f>
        <v>5</v>
      </c>
      <c r="N9" s="99">
        <f>MINUTE(J9)</f>
        <v>17</v>
      </c>
      <c r="P9" s="6" t="s">
        <v>456</v>
      </c>
      <c r="R9" s="129">
        <f t="shared" si="2"/>
        <v>23.536805555555556</v>
      </c>
      <c r="S9" s="129">
        <f t="shared" si="3"/>
        <v>23.316666666666666</v>
      </c>
      <c r="T9" s="129" t="b">
        <f t="shared" si="4"/>
        <v>0</v>
      </c>
      <c r="U9" s="129" t="b">
        <f t="shared" si="5"/>
        <v>0</v>
      </c>
      <c r="V9" s="29">
        <f t="shared" si="6"/>
        <v>0</v>
      </c>
      <c r="W9" s="29">
        <f t="shared" si="7"/>
        <v>0</v>
      </c>
      <c r="X9" s="29">
        <f t="shared" si="8"/>
        <v>0</v>
      </c>
      <c r="Y9" s="29">
        <f t="shared" si="9"/>
        <v>0</v>
      </c>
    </row>
    <row r="10" spans="1:25">
      <c r="A10" s="12">
        <v>8</v>
      </c>
      <c r="B10" s="13">
        <v>42587</v>
      </c>
      <c r="C10" s="14">
        <v>0.34930555555555554</v>
      </c>
      <c r="D10" s="105" t="s">
        <v>211</v>
      </c>
      <c r="E10" s="15" t="s">
        <v>331</v>
      </c>
      <c r="F10" s="33">
        <v>2</v>
      </c>
      <c r="G10" s="16">
        <v>42587</v>
      </c>
      <c r="H10" s="17">
        <v>0.8847222222222223</v>
      </c>
      <c r="I10" s="48" t="s">
        <v>232</v>
      </c>
      <c r="J10" s="17">
        <f t="shared" si="0"/>
        <v>0.53541666666666676</v>
      </c>
      <c r="K10" s="137"/>
      <c r="L10" s="144">
        <f t="shared" si="1"/>
        <v>1</v>
      </c>
      <c r="M10" s="99">
        <f>HOUR(J10)</f>
        <v>12</v>
      </c>
      <c r="N10" s="99">
        <f>MINUTE(J10)</f>
        <v>51</v>
      </c>
      <c r="R10" s="129">
        <f t="shared" si="2"/>
        <v>23.650694444444444</v>
      </c>
      <c r="S10" s="129">
        <f t="shared" si="3"/>
        <v>23.115277777777777</v>
      </c>
      <c r="T10" s="129" t="b">
        <f t="shared" si="4"/>
        <v>0</v>
      </c>
      <c r="U10" s="129" t="b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>
      <c r="A11" s="12">
        <v>9</v>
      </c>
      <c r="B11" s="13">
        <v>42587</v>
      </c>
      <c r="C11" s="14">
        <v>0.58333333333333337</v>
      </c>
      <c r="D11" s="104" t="s">
        <v>97</v>
      </c>
      <c r="E11" s="15" t="s">
        <v>332</v>
      </c>
      <c r="F11" s="33"/>
      <c r="G11" s="16"/>
      <c r="H11" s="17"/>
      <c r="I11" s="49" t="s">
        <v>148</v>
      </c>
      <c r="J11" s="17"/>
      <c r="K11" s="137"/>
      <c r="L11" s="144">
        <f t="shared" si="1"/>
        <v>0</v>
      </c>
      <c r="M11" s="99"/>
      <c r="N11" s="99"/>
      <c r="R11" s="129">
        <f t="shared" si="2"/>
        <v>23.416666666666668</v>
      </c>
      <c r="S11" s="129">
        <f t="shared" si="3"/>
        <v>24</v>
      </c>
      <c r="T11" s="129" t="b">
        <f t="shared" si="4"/>
        <v>0</v>
      </c>
      <c r="U11" s="129" t="b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>
      <c r="A12" s="12">
        <v>10</v>
      </c>
      <c r="B12" s="13">
        <v>42587</v>
      </c>
      <c r="C12" s="14">
        <v>0.58333333333333337</v>
      </c>
      <c r="D12" s="104" t="s">
        <v>2</v>
      </c>
      <c r="E12" s="15" t="s">
        <v>50</v>
      </c>
      <c r="F12" s="33">
        <v>4.5</v>
      </c>
      <c r="G12" s="16">
        <v>42587</v>
      </c>
      <c r="H12" s="17">
        <v>0.15555555555555556</v>
      </c>
      <c r="I12" s="47" t="s">
        <v>233</v>
      </c>
      <c r="J12" s="17">
        <f t="shared" si="0"/>
        <v>0.42777777777777781</v>
      </c>
      <c r="K12" s="137"/>
      <c r="L12" s="144">
        <f t="shared" si="1"/>
        <v>1</v>
      </c>
      <c r="M12" s="99">
        <f>HOUR(J12)</f>
        <v>10</v>
      </c>
      <c r="N12" s="99">
        <f>MINUTE(J12)</f>
        <v>16</v>
      </c>
      <c r="R12" s="129">
        <f t="shared" si="2"/>
        <v>23.416666666666668</v>
      </c>
      <c r="S12" s="129">
        <f t="shared" si="3"/>
        <v>23.844444444444445</v>
      </c>
      <c r="T12" s="129" t="b">
        <f t="shared" si="4"/>
        <v>0</v>
      </c>
      <c r="U12" s="129" t="b">
        <f t="shared" si="5"/>
        <v>0</v>
      </c>
      <c r="V12" s="29">
        <f t="shared" si="6"/>
        <v>0</v>
      </c>
      <c r="W12" s="29">
        <f t="shared" si="7"/>
        <v>0</v>
      </c>
      <c r="X12" s="29">
        <f t="shared" si="8"/>
        <v>0</v>
      </c>
      <c r="Y12" s="29">
        <f t="shared" si="9"/>
        <v>0</v>
      </c>
    </row>
    <row r="13" spans="1:25">
      <c r="A13" s="69">
        <v>11</v>
      </c>
      <c r="B13" s="70">
        <v>42587</v>
      </c>
      <c r="C13" s="71">
        <v>0.66666666666666663</v>
      </c>
      <c r="D13" s="106" t="s">
        <v>58</v>
      </c>
      <c r="E13" s="73" t="s">
        <v>333</v>
      </c>
      <c r="F13" s="74">
        <v>3.5</v>
      </c>
      <c r="G13" s="70">
        <v>42587</v>
      </c>
      <c r="H13" s="71">
        <v>0.61041666666666672</v>
      </c>
      <c r="I13" s="75" t="s">
        <v>231</v>
      </c>
      <c r="J13" s="71">
        <f t="shared" si="0"/>
        <v>5.6249999999999911E-2</v>
      </c>
      <c r="K13" s="136" t="s">
        <v>123</v>
      </c>
      <c r="L13" s="144">
        <f t="shared" si="1"/>
        <v>1</v>
      </c>
      <c r="M13" s="99">
        <f>HOUR(J13)</f>
        <v>1</v>
      </c>
      <c r="N13" s="99">
        <f>MINUTE(J13)</f>
        <v>21</v>
      </c>
      <c r="R13" s="129">
        <f t="shared" si="2"/>
        <v>23.333333333333332</v>
      </c>
      <c r="S13" s="129">
        <f t="shared" si="3"/>
        <v>23.389583333333334</v>
      </c>
      <c r="T13" s="129" t="b">
        <f t="shared" si="4"/>
        <v>0</v>
      </c>
      <c r="U13" s="129" t="b">
        <f t="shared" si="5"/>
        <v>0</v>
      </c>
      <c r="V13" s="29">
        <f t="shared" si="6"/>
        <v>0</v>
      </c>
      <c r="W13" s="29">
        <f t="shared" si="7"/>
        <v>0</v>
      </c>
      <c r="X13" s="29">
        <f>HOUR(U13)</f>
        <v>0</v>
      </c>
      <c r="Y13" s="29">
        <f>MINUTE(U13)</f>
        <v>0</v>
      </c>
    </row>
    <row r="14" spans="1:25">
      <c r="A14" s="12">
        <v>12</v>
      </c>
      <c r="B14" s="13">
        <v>42587</v>
      </c>
      <c r="C14" s="14">
        <v>0.74791666666666667</v>
      </c>
      <c r="D14" s="104" t="s">
        <v>210</v>
      </c>
      <c r="E14" s="15" t="s">
        <v>334</v>
      </c>
      <c r="F14" s="33">
        <v>4.5</v>
      </c>
      <c r="G14" s="16">
        <v>42588</v>
      </c>
      <c r="H14" s="17">
        <v>0.25624999999999998</v>
      </c>
      <c r="I14" s="47" t="s">
        <v>94</v>
      </c>
      <c r="J14" s="17">
        <f t="shared" si="0"/>
        <v>0.4916666666666667</v>
      </c>
      <c r="K14" s="137"/>
      <c r="L14" s="144">
        <f t="shared" si="1"/>
        <v>0</v>
      </c>
      <c r="M14" s="99"/>
      <c r="N14" s="99"/>
      <c r="R14" s="129">
        <f t="shared" si="2"/>
        <v>23.252083333333335</v>
      </c>
      <c r="S14" s="129">
        <f t="shared" si="3"/>
        <v>23.743749999999999</v>
      </c>
      <c r="T14" s="129" t="b">
        <f t="shared" si="4"/>
        <v>0</v>
      </c>
      <c r="U14" s="129">
        <f>IF(B14-G14=-1,R14+H14)</f>
        <v>23.508333333333336</v>
      </c>
      <c r="V14" s="29">
        <f t="shared" si="6"/>
        <v>0</v>
      </c>
      <c r="W14" s="29">
        <f t="shared" si="7"/>
        <v>0</v>
      </c>
      <c r="X14" s="29">
        <f>HOUR(U14)</f>
        <v>12</v>
      </c>
      <c r="Y14" s="29">
        <f>MINUTE(U14)</f>
        <v>12</v>
      </c>
    </row>
    <row r="15" spans="1:25">
      <c r="A15" s="12">
        <v>13</v>
      </c>
      <c r="B15" s="13">
        <v>42588</v>
      </c>
      <c r="C15" s="14">
        <v>0.66874999999999996</v>
      </c>
      <c r="D15" s="105" t="s">
        <v>335</v>
      </c>
      <c r="E15" s="15" t="s">
        <v>336</v>
      </c>
      <c r="F15" s="33">
        <v>4.5999999999999996</v>
      </c>
      <c r="G15" s="16">
        <v>42589</v>
      </c>
      <c r="H15" s="17">
        <v>0.29583333333333334</v>
      </c>
      <c r="I15" s="47" t="s">
        <v>94</v>
      </c>
      <c r="J15" s="17">
        <f t="shared" si="0"/>
        <v>0.37291666666666662</v>
      </c>
      <c r="K15" s="137"/>
      <c r="L15" s="144">
        <f t="shared" si="1"/>
        <v>0</v>
      </c>
      <c r="M15" s="99"/>
      <c r="N15" s="99"/>
      <c r="R15" s="129">
        <f t="shared" si="2"/>
        <v>23.331250000000001</v>
      </c>
      <c r="S15" s="129">
        <f t="shared" si="3"/>
        <v>23.704166666666666</v>
      </c>
      <c r="T15" s="129" t="b">
        <f t="shared" si="4"/>
        <v>0</v>
      </c>
      <c r="U15" s="129">
        <f t="shared" si="5"/>
        <v>23.627083333333335</v>
      </c>
      <c r="V15" s="29">
        <f t="shared" si="6"/>
        <v>0</v>
      </c>
      <c r="W15" s="29">
        <f t="shared" si="7"/>
        <v>0</v>
      </c>
      <c r="X15" s="29">
        <f>HOUR(U15)</f>
        <v>15</v>
      </c>
      <c r="Y15" s="29">
        <f>MINUTE(U15)</f>
        <v>3</v>
      </c>
    </row>
    <row r="16" spans="1:25">
      <c r="A16" s="12">
        <v>14</v>
      </c>
      <c r="B16" s="13">
        <v>42588</v>
      </c>
      <c r="C16" s="14">
        <v>0.75347222222222221</v>
      </c>
      <c r="D16" s="105" t="s">
        <v>158</v>
      </c>
      <c r="E16" s="15" t="s">
        <v>212</v>
      </c>
      <c r="F16" s="33">
        <v>4.2</v>
      </c>
      <c r="G16" s="16">
        <v>42588</v>
      </c>
      <c r="H16" s="17">
        <v>0.4201388888888889</v>
      </c>
      <c r="I16" s="48" t="s">
        <v>159</v>
      </c>
      <c r="J16" s="17">
        <f t="shared" si="0"/>
        <v>0.33333333333333331</v>
      </c>
      <c r="K16" s="137"/>
      <c r="L16" s="144">
        <f t="shared" si="1"/>
        <v>1</v>
      </c>
      <c r="M16" s="99">
        <f>HOUR(J16)</f>
        <v>8</v>
      </c>
      <c r="N16" s="99">
        <f>MINUTE(J16)</f>
        <v>0</v>
      </c>
      <c r="R16" s="129">
        <f t="shared" si="2"/>
        <v>23.246527777777779</v>
      </c>
      <c r="S16" s="129">
        <f t="shared" si="3"/>
        <v>23.579861111111111</v>
      </c>
      <c r="T16" s="129" t="b">
        <f t="shared" si="4"/>
        <v>0</v>
      </c>
      <c r="U16" s="129" t="b">
        <f t="shared" si="5"/>
        <v>0</v>
      </c>
      <c r="V16" s="29">
        <f t="shared" si="6"/>
        <v>0</v>
      </c>
      <c r="W16" s="29">
        <f t="shared" si="7"/>
        <v>0</v>
      </c>
      <c r="X16" s="29">
        <f t="shared" ref="X16:X79" si="10">HOUR(U16)</f>
        <v>0</v>
      </c>
      <c r="Y16" s="29">
        <f t="shared" ref="Y16:Y79" si="11">MINUTE(U16)</f>
        <v>0</v>
      </c>
    </row>
    <row r="17" spans="1:25">
      <c r="A17" s="12">
        <v>15</v>
      </c>
      <c r="B17" s="13">
        <v>42589</v>
      </c>
      <c r="C17" s="14">
        <v>0.77222222222222225</v>
      </c>
      <c r="D17" s="105" t="s">
        <v>38</v>
      </c>
      <c r="E17" s="15" t="s">
        <v>213</v>
      </c>
      <c r="F17" s="33"/>
      <c r="G17" s="16"/>
      <c r="H17" s="17"/>
      <c r="I17" s="49" t="s">
        <v>148</v>
      </c>
      <c r="J17" s="17"/>
      <c r="K17" s="137"/>
      <c r="L17" s="144">
        <f t="shared" si="1"/>
        <v>0</v>
      </c>
      <c r="M17" s="99"/>
      <c r="N17" s="99"/>
      <c r="R17" s="129">
        <f t="shared" si="2"/>
        <v>23.227777777777778</v>
      </c>
      <c r="S17" s="129">
        <f t="shared" si="3"/>
        <v>24</v>
      </c>
      <c r="T17" s="129" t="b">
        <f t="shared" si="4"/>
        <v>0</v>
      </c>
      <c r="U17" s="129" t="b">
        <f t="shared" si="5"/>
        <v>0</v>
      </c>
      <c r="V17" s="29">
        <f t="shared" si="6"/>
        <v>0</v>
      </c>
      <c r="W17" s="29">
        <f t="shared" si="7"/>
        <v>0</v>
      </c>
      <c r="X17" s="29">
        <f t="shared" si="10"/>
        <v>0</v>
      </c>
      <c r="Y17" s="29">
        <f t="shared" si="11"/>
        <v>0</v>
      </c>
    </row>
    <row r="18" spans="1:25">
      <c r="A18" s="12">
        <v>16</v>
      </c>
      <c r="B18" s="13">
        <v>42590</v>
      </c>
      <c r="C18" s="14">
        <v>0.45833333333333331</v>
      </c>
      <c r="D18" s="104" t="s">
        <v>115</v>
      </c>
      <c r="E18" s="38" t="s">
        <v>115</v>
      </c>
      <c r="F18" s="33">
        <v>5.2</v>
      </c>
      <c r="G18" s="16">
        <v>42590</v>
      </c>
      <c r="H18" s="17">
        <v>0.79374999999999996</v>
      </c>
      <c r="I18" s="47" t="s">
        <v>33</v>
      </c>
      <c r="J18" s="17">
        <f t="shared" si="0"/>
        <v>0.33541666666666664</v>
      </c>
      <c r="K18" s="137"/>
      <c r="L18" s="144">
        <f t="shared" si="1"/>
        <v>1</v>
      </c>
      <c r="M18" s="99">
        <f>HOUR(J18)</f>
        <v>8</v>
      </c>
      <c r="N18" s="99">
        <f>MINUTE(J18)</f>
        <v>3</v>
      </c>
      <c r="R18" s="129">
        <f t="shared" si="2"/>
        <v>23.541666666666668</v>
      </c>
      <c r="S18" s="129">
        <f t="shared" si="3"/>
        <v>23.206250000000001</v>
      </c>
      <c r="T18" s="129" t="b">
        <f t="shared" si="4"/>
        <v>0</v>
      </c>
      <c r="U18" s="129" t="b">
        <f t="shared" si="5"/>
        <v>0</v>
      </c>
      <c r="V18" s="29">
        <f t="shared" si="6"/>
        <v>0</v>
      </c>
      <c r="W18" s="29">
        <f t="shared" si="7"/>
        <v>0</v>
      </c>
      <c r="X18" s="29">
        <f t="shared" si="10"/>
        <v>0</v>
      </c>
      <c r="Y18" s="29">
        <f t="shared" si="11"/>
        <v>0</v>
      </c>
    </row>
    <row r="19" spans="1:25">
      <c r="A19" s="12">
        <v>17</v>
      </c>
      <c r="B19" s="13">
        <v>42590</v>
      </c>
      <c r="C19" s="14">
        <v>0.92569444444444438</v>
      </c>
      <c r="D19" s="105" t="s">
        <v>51</v>
      </c>
      <c r="E19" s="15" t="s">
        <v>337</v>
      </c>
      <c r="F19" s="33"/>
      <c r="G19" s="16"/>
      <c r="H19" s="17"/>
      <c r="I19" s="49" t="s">
        <v>148</v>
      </c>
      <c r="J19" s="17"/>
      <c r="K19" s="137"/>
      <c r="L19" s="144">
        <f t="shared" si="1"/>
        <v>0</v>
      </c>
      <c r="M19" s="99"/>
      <c r="N19" s="99"/>
      <c r="R19" s="129">
        <f t="shared" si="2"/>
        <v>23.074305555555554</v>
      </c>
      <c r="S19" s="129">
        <f t="shared" si="3"/>
        <v>24</v>
      </c>
      <c r="T19" s="129" t="b">
        <f t="shared" si="4"/>
        <v>0</v>
      </c>
      <c r="U19" s="129" t="b">
        <f t="shared" si="5"/>
        <v>0</v>
      </c>
      <c r="V19" s="29">
        <f t="shared" si="6"/>
        <v>0</v>
      </c>
      <c r="W19" s="29">
        <f t="shared" si="7"/>
        <v>0</v>
      </c>
      <c r="X19" s="29">
        <f t="shared" si="10"/>
        <v>0</v>
      </c>
      <c r="Y19" s="29">
        <f t="shared" si="11"/>
        <v>0</v>
      </c>
    </row>
    <row r="20" spans="1:25">
      <c r="A20" s="12">
        <v>18</v>
      </c>
      <c r="B20" s="13">
        <v>42591</v>
      </c>
      <c r="C20" s="14">
        <v>0.4284722222222222</v>
      </c>
      <c r="D20" s="105" t="s">
        <v>22</v>
      </c>
      <c r="E20" s="39" t="s">
        <v>22</v>
      </c>
      <c r="F20" s="33">
        <v>4.8</v>
      </c>
      <c r="G20" s="16">
        <v>42593</v>
      </c>
      <c r="H20" s="17">
        <v>0.4548611111111111</v>
      </c>
      <c r="I20" s="47" t="s">
        <v>234</v>
      </c>
      <c r="J20" s="17">
        <f t="shared" si="0"/>
        <v>2.6388888888888906E-2</v>
      </c>
      <c r="K20" s="137"/>
      <c r="L20" s="144">
        <f t="shared" si="1"/>
        <v>0</v>
      </c>
      <c r="M20" s="99"/>
      <c r="N20" s="99"/>
      <c r="R20" s="129">
        <f t="shared" si="2"/>
        <v>23.571527777777778</v>
      </c>
      <c r="S20" s="129">
        <f t="shared" si="3"/>
        <v>23.545138888888889</v>
      </c>
      <c r="T20" s="129" t="b">
        <f t="shared" si="4"/>
        <v>0</v>
      </c>
      <c r="U20" s="129" t="b">
        <f t="shared" si="5"/>
        <v>0</v>
      </c>
      <c r="V20" s="29">
        <f t="shared" si="6"/>
        <v>0</v>
      </c>
      <c r="W20" s="29">
        <f t="shared" si="7"/>
        <v>0</v>
      </c>
      <c r="X20" s="29">
        <f t="shared" si="10"/>
        <v>0</v>
      </c>
      <c r="Y20" s="29">
        <f t="shared" si="11"/>
        <v>0</v>
      </c>
    </row>
    <row r="21" spans="1:25">
      <c r="A21" s="69">
        <v>19</v>
      </c>
      <c r="B21" s="70">
        <v>42591</v>
      </c>
      <c r="C21" s="71">
        <v>0.54166666666666663</v>
      </c>
      <c r="D21" s="103" t="s">
        <v>15</v>
      </c>
      <c r="E21" s="73" t="s">
        <v>215</v>
      </c>
      <c r="F21" s="74">
        <v>4.9000000000000004</v>
      </c>
      <c r="G21" s="70">
        <v>42591</v>
      </c>
      <c r="H21" s="71">
        <v>0.4770833333333333</v>
      </c>
      <c r="I21" s="75" t="s">
        <v>236</v>
      </c>
      <c r="J21" s="71">
        <f t="shared" si="0"/>
        <v>6.4583333333333326E-2</v>
      </c>
      <c r="K21" s="136" t="s">
        <v>123</v>
      </c>
      <c r="L21" s="144">
        <f t="shared" si="1"/>
        <v>1</v>
      </c>
      <c r="M21" s="99">
        <f>HOUR(J21)</f>
        <v>1</v>
      </c>
      <c r="N21" s="99">
        <f>MINUTE(J21)</f>
        <v>33</v>
      </c>
      <c r="R21" s="129">
        <f t="shared" si="2"/>
        <v>23.458333333333332</v>
      </c>
      <c r="S21" s="129">
        <f t="shared" si="3"/>
        <v>23.522916666666667</v>
      </c>
      <c r="T21" s="129" t="b">
        <f t="shared" si="4"/>
        <v>0</v>
      </c>
      <c r="U21" s="129" t="b">
        <f t="shared" si="5"/>
        <v>0</v>
      </c>
      <c r="V21" s="29">
        <f t="shared" si="6"/>
        <v>0</v>
      </c>
      <c r="W21" s="29">
        <f t="shared" si="7"/>
        <v>0</v>
      </c>
      <c r="X21" s="29">
        <f t="shared" si="10"/>
        <v>0</v>
      </c>
      <c r="Y21" s="29">
        <f t="shared" si="11"/>
        <v>0</v>
      </c>
    </row>
    <row r="22" spans="1:25">
      <c r="A22" s="12">
        <v>20</v>
      </c>
      <c r="B22" s="13">
        <v>42591</v>
      </c>
      <c r="C22" s="14">
        <v>0.54861111111111105</v>
      </c>
      <c r="D22" s="104" t="s">
        <v>51</v>
      </c>
      <c r="E22" s="15" t="s">
        <v>338</v>
      </c>
      <c r="F22" s="33">
        <v>4.5</v>
      </c>
      <c r="G22" s="16">
        <v>42592</v>
      </c>
      <c r="H22" s="17">
        <v>0.125</v>
      </c>
      <c r="I22" s="48" t="s">
        <v>235</v>
      </c>
      <c r="J22" s="17">
        <f t="shared" si="0"/>
        <v>0.42361111111111105</v>
      </c>
      <c r="K22" s="137"/>
      <c r="L22" s="144">
        <f t="shared" si="1"/>
        <v>0</v>
      </c>
      <c r="M22" s="99"/>
      <c r="N22" s="99"/>
      <c r="R22" s="129">
        <f t="shared" si="2"/>
        <v>23.451388888888889</v>
      </c>
      <c r="S22" s="129">
        <f t="shared" si="3"/>
        <v>23.875</v>
      </c>
      <c r="T22" s="129" t="b">
        <f t="shared" si="4"/>
        <v>0</v>
      </c>
      <c r="U22" s="129">
        <f t="shared" si="5"/>
        <v>23.576388888888889</v>
      </c>
      <c r="V22" s="29">
        <f t="shared" si="6"/>
        <v>0</v>
      </c>
      <c r="W22" s="29">
        <f t="shared" si="7"/>
        <v>0</v>
      </c>
      <c r="X22" s="29">
        <f t="shared" si="10"/>
        <v>13</v>
      </c>
      <c r="Y22" s="29">
        <f t="shared" si="11"/>
        <v>50</v>
      </c>
    </row>
    <row r="23" spans="1:25">
      <c r="A23" s="12">
        <v>21</v>
      </c>
      <c r="B23" s="13">
        <v>42591</v>
      </c>
      <c r="C23" s="14">
        <v>0.95833333333333337</v>
      </c>
      <c r="D23" s="104" t="s">
        <v>214</v>
      </c>
      <c r="E23" s="38" t="s">
        <v>214</v>
      </c>
      <c r="F23" s="33"/>
      <c r="G23" s="16"/>
      <c r="H23" s="17"/>
      <c r="I23" s="49" t="s">
        <v>148</v>
      </c>
      <c r="J23" s="17"/>
      <c r="K23" s="137"/>
      <c r="L23" s="144">
        <f t="shared" si="1"/>
        <v>0</v>
      </c>
      <c r="M23" s="99"/>
      <c r="N23" s="99"/>
      <c r="R23" s="129">
        <f>24-C23</f>
        <v>23.041666666666668</v>
      </c>
      <c r="S23" s="129">
        <f>24-H23</f>
        <v>24</v>
      </c>
      <c r="T23" s="129" t="b">
        <f t="shared" si="4"/>
        <v>0</v>
      </c>
      <c r="U23" s="129" t="b">
        <f t="shared" si="5"/>
        <v>0</v>
      </c>
      <c r="V23" s="29">
        <f t="shared" si="6"/>
        <v>0</v>
      </c>
      <c r="W23" s="29">
        <f t="shared" si="7"/>
        <v>0</v>
      </c>
      <c r="X23" s="29">
        <f t="shared" si="10"/>
        <v>0</v>
      </c>
      <c r="Y23" s="29">
        <f t="shared" si="11"/>
        <v>0</v>
      </c>
    </row>
    <row r="24" spans="1:25">
      <c r="A24" s="12">
        <v>22</v>
      </c>
      <c r="B24" s="13">
        <v>42595</v>
      </c>
      <c r="C24" s="14">
        <v>4.1666666666666664E-2</v>
      </c>
      <c r="D24" s="104" t="s">
        <v>155</v>
      </c>
      <c r="E24" s="38" t="s">
        <v>155</v>
      </c>
      <c r="F24" s="33"/>
      <c r="G24" s="16"/>
      <c r="H24" s="17"/>
      <c r="I24" s="49" t="s">
        <v>148</v>
      </c>
      <c r="J24" s="17"/>
      <c r="K24" s="137"/>
      <c r="L24" s="144">
        <f t="shared" si="1"/>
        <v>0</v>
      </c>
      <c r="M24" s="99"/>
      <c r="N24" s="99"/>
      <c r="R24" s="129">
        <f>24-C24</f>
        <v>23.958333333333332</v>
      </c>
      <c r="S24" s="129">
        <f>24-H24</f>
        <v>24</v>
      </c>
      <c r="T24" s="129" t="b">
        <f>IF(B24-G24=1,S24+C24)</f>
        <v>0</v>
      </c>
      <c r="U24" s="129" t="b">
        <f t="shared" si="5"/>
        <v>0</v>
      </c>
      <c r="V24" s="29">
        <f t="shared" si="6"/>
        <v>0</v>
      </c>
      <c r="W24" s="29">
        <f t="shared" si="7"/>
        <v>0</v>
      </c>
      <c r="X24" s="29">
        <f t="shared" si="10"/>
        <v>0</v>
      </c>
      <c r="Y24" s="29">
        <f t="shared" si="11"/>
        <v>0</v>
      </c>
    </row>
    <row r="25" spans="1:25">
      <c r="A25" s="69">
        <v>23</v>
      </c>
      <c r="B25" s="70">
        <v>42595</v>
      </c>
      <c r="C25" s="71">
        <v>0.25972222222222224</v>
      </c>
      <c r="D25" s="103" t="s">
        <v>47</v>
      </c>
      <c r="E25" s="73" t="s">
        <v>339</v>
      </c>
      <c r="F25" s="74">
        <v>4.2</v>
      </c>
      <c r="G25" s="70">
        <v>42595</v>
      </c>
      <c r="H25" s="71">
        <v>0.38611111111111113</v>
      </c>
      <c r="I25" s="75" t="s">
        <v>8</v>
      </c>
      <c r="J25" s="71">
        <f t="shared" si="0"/>
        <v>0.12638888888888888</v>
      </c>
      <c r="K25" s="136" t="s">
        <v>123</v>
      </c>
      <c r="L25" s="144">
        <f t="shared" si="1"/>
        <v>1</v>
      </c>
      <c r="M25" s="99">
        <f>HOUR(J25)</f>
        <v>3</v>
      </c>
      <c r="N25" s="99">
        <f>MINUTE(J25)</f>
        <v>2</v>
      </c>
      <c r="R25" s="129">
        <f>24-C25</f>
        <v>23.740277777777777</v>
      </c>
      <c r="S25" s="129">
        <f>24-H25</f>
        <v>23.613888888888887</v>
      </c>
      <c r="T25" s="129" t="b">
        <f t="shared" si="4"/>
        <v>0</v>
      </c>
      <c r="U25" s="129" t="b">
        <f t="shared" si="5"/>
        <v>0</v>
      </c>
      <c r="V25" s="29">
        <f t="shared" si="6"/>
        <v>0</v>
      </c>
      <c r="W25" s="29">
        <f t="shared" si="7"/>
        <v>0</v>
      </c>
      <c r="X25" s="29">
        <f t="shared" si="10"/>
        <v>0</v>
      </c>
      <c r="Y25" s="29">
        <f t="shared" si="11"/>
        <v>0</v>
      </c>
    </row>
    <row r="26" spans="1:25">
      <c r="A26" s="12">
        <v>24</v>
      </c>
      <c r="B26" s="13">
        <v>42595</v>
      </c>
      <c r="C26" s="14">
        <v>0.50555555555555554</v>
      </c>
      <c r="D26" s="105" t="s">
        <v>17</v>
      </c>
      <c r="E26" s="15" t="s">
        <v>340</v>
      </c>
      <c r="F26" s="33"/>
      <c r="G26" s="16"/>
      <c r="H26" s="17"/>
      <c r="I26" s="49" t="s">
        <v>148</v>
      </c>
      <c r="J26" s="17"/>
      <c r="K26" s="137"/>
      <c r="L26" s="144">
        <f t="shared" si="1"/>
        <v>0</v>
      </c>
      <c r="M26" s="99"/>
      <c r="N26" s="99"/>
      <c r="R26" s="129">
        <f>24-C26</f>
        <v>23.494444444444444</v>
      </c>
      <c r="S26" s="129">
        <f>24-H26</f>
        <v>24</v>
      </c>
      <c r="T26" s="129" t="b">
        <f t="shared" si="4"/>
        <v>0</v>
      </c>
      <c r="U26" s="129" t="b">
        <f t="shared" si="5"/>
        <v>0</v>
      </c>
      <c r="V26" s="29">
        <f t="shared" si="6"/>
        <v>0</v>
      </c>
      <c r="W26" s="29">
        <f t="shared" si="7"/>
        <v>0</v>
      </c>
      <c r="X26" s="29">
        <f t="shared" si="10"/>
        <v>0</v>
      </c>
      <c r="Y26" s="29">
        <f t="shared" si="11"/>
        <v>0</v>
      </c>
    </row>
    <row r="27" spans="1:25">
      <c r="A27" s="12">
        <v>25</v>
      </c>
      <c r="B27" s="13">
        <v>42596</v>
      </c>
      <c r="C27" s="14">
        <v>0.31111111111111112</v>
      </c>
      <c r="D27" s="104" t="s">
        <v>186</v>
      </c>
      <c r="E27" s="38" t="s">
        <v>186</v>
      </c>
      <c r="F27" s="33"/>
      <c r="G27" s="16"/>
      <c r="H27" s="17"/>
      <c r="I27" s="49" t="s">
        <v>148</v>
      </c>
      <c r="J27" s="17"/>
      <c r="K27" s="137"/>
      <c r="L27" s="144">
        <f t="shared" si="1"/>
        <v>0</v>
      </c>
      <c r="M27" s="99"/>
      <c r="N27" s="99"/>
      <c r="R27" s="129">
        <f t="shared" ref="R27:R90" si="12">24-C27</f>
        <v>23.68888888888889</v>
      </c>
      <c r="S27" s="129">
        <f t="shared" ref="S27:S90" si="13">24-H27</f>
        <v>24</v>
      </c>
      <c r="T27" s="129" t="b">
        <f t="shared" si="4"/>
        <v>0</v>
      </c>
      <c r="U27" s="129" t="b">
        <f t="shared" si="5"/>
        <v>0</v>
      </c>
      <c r="V27" s="29">
        <f t="shared" si="6"/>
        <v>0</v>
      </c>
      <c r="W27" s="29">
        <f t="shared" si="7"/>
        <v>0</v>
      </c>
      <c r="X27" s="29">
        <f t="shared" si="10"/>
        <v>0</v>
      </c>
      <c r="Y27" s="29">
        <f t="shared" si="11"/>
        <v>0</v>
      </c>
    </row>
    <row r="28" spans="1:25">
      <c r="A28" s="69">
        <v>26</v>
      </c>
      <c r="B28" s="70">
        <v>42596</v>
      </c>
      <c r="C28" s="71">
        <v>0.48680555555555555</v>
      </c>
      <c r="D28" s="103" t="s">
        <v>2</v>
      </c>
      <c r="E28" s="73" t="s">
        <v>95</v>
      </c>
      <c r="F28" s="74">
        <v>5.0999999999999996</v>
      </c>
      <c r="G28" s="70">
        <v>42596</v>
      </c>
      <c r="H28" s="71">
        <v>0.58680555555555558</v>
      </c>
      <c r="I28" s="75" t="s">
        <v>2</v>
      </c>
      <c r="J28" s="71">
        <f t="shared" si="0"/>
        <v>0.10000000000000003</v>
      </c>
      <c r="K28" s="136" t="s">
        <v>123</v>
      </c>
      <c r="L28" s="144">
        <f t="shared" si="1"/>
        <v>1</v>
      </c>
      <c r="M28" s="99">
        <f>HOUR(J28)</f>
        <v>2</v>
      </c>
      <c r="N28" s="99">
        <f>MINUTE(J28)</f>
        <v>24</v>
      </c>
      <c r="R28" s="129">
        <f t="shared" si="12"/>
        <v>23.513194444444444</v>
      </c>
      <c r="S28" s="129">
        <f t="shared" si="13"/>
        <v>23.413194444444443</v>
      </c>
      <c r="T28" s="129" t="b">
        <f t="shared" si="4"/>
        <v>0</v>
      </c>
      <c r="U28" s="129" t="b">
        <f t="shared" si="5"/>
        <v>0</v>
      </c>
      <c r="V28" s="29">
        <f t="shared" si="6"/>
        <v>0</v>
      </c>
      <c r="W28" s="29">
        <f t="shared" si="7"/>
        <v>0</v>
      </c>
      <c r="X28" s="29">
        <f t="shared" si="10"/>
        <v>0</v>
      </c>
      <c r="Y28" s="29">
        <f t="shared" si="11"/>
        <v>0</v>
      </c>
    </row>
    <row r="29" spans="1:25">
      <c r="A29" s="12">
        <v>27</v>
      </c>
      <c r="B29" s="13">
        <v>42596</v>
      </c>
      <c r="C29" s="14">
        <v>0.90625</v>
      </c>
      <c r="D29" s="104" t="s">
        <v>115</v>
      </c>
      <c r="E29" s="38" t="s">
        <v>115</v>
      </c>
      <c r="F29" s="33"/>
      <c r="G29" s="16"/>
      <c r="H29" s="17"/>
      <c r="I29" s="49" t="s">
        <v>148</v>
      </c>
      <c r="J29" s="17"/>
      <c r="K29" s="137"/>
      <c r="L29" s="144">
        <f t="shared" si="1"/>
        <v>0</v>
      </c>
      <c r="M29" s="99"/>
      <c r="N29" s="99"/>
      <c r="R29" s="129">
        <f t="shared" si="12"/>
        <v>23.09375</v>
      </c>
      <c r="S29" s="129">
        <f t="shared" si="13"/>
        <v>24</v>
      </c>
      <c r="T29" s="129" t="b">
        <f t="shared" si="4"/>
        <v>0</v>
      </c>
      <c r="U29" s="129" t="b">
        <f t="shared" si="5"/>
        <v>0</v>
      </c>
      <c r="V29" s="29">
        <f t="shared" si="6"/>
        <v>0</v>
      </c>
      <c r="W29" s="29">
        <f t="shared" si="7"/>
        <v>0</v>
      </c>
      <c r="X29" s="29">
        <f t="shared" si="10"/>
        <v>0</v>
      </c>
      <c r="Y29" s="29">
        <f t="shared" si="11"/>
        <v>0</v>
      </c>
    </row>
    <row r="30" spans="1:25">
      <c r="A30" s="69">
        <v>28</v>
      </c>
      <c r="B30" s="70">
        <v>42597</v>
      </c>
      <c r="C30" s="71">
        <v>0.5</v>
      </c>
      <c r="D30" s="103" t="s">
        <v>60</v>
      </c>
      <c r="E30" s="72" t="s">
        <v>60</v>
      </c>
      <c r="F30" s="74">
        <v>4.7</v>
      </c>
      <c r="G30" s="70">
        <v>42597</v>
      </c>
      <c r="H30" s="71">
        <v>0.64444444444444449</v>
      </c>
      <c r="I30" s="75" t="s">
        <v>238</v>
      </c>
      <c r="J30" s="71">
        <f t="shared" si="0"/>
        <v>0.14444444444444449</v>
      </c>
      <c r="K30" s="136" t="s">
        <v>123</v>
      </c>
      <c r="L30" s="144">
        <f t="shared" si="1"/>
        <v>1</v>
      </c>
      <c r="M30" s="99">
        <f>HOUR(J30)</f>
        <v>3</v>
      </c>
      <c r="N30" s="99">
        <f>MINUTE(J30)</f>
        <v>28</v>
      </c>
      <c r="R30" s="129">
        <f t="shared" si="12"/>
        <v>23.5</v>
      </c>
      <c r="S30" s="129">
        <f t="shared" si="13"/>
        <v>23.355555555555554</v>
      </c>
      <c r="T30" s="129" t="b">
        <f t="shared" si="4"/>
        <v>0</v>
      </c>
      <c r="U30" s="129" t="b">
        <f t="shared" si="5"/>
        <v>0</v>
      </c>
      <c r="V30" s="29">
        <f t="shared" si="6"/>
        <v>0</v>
      </c>
      <c r="W30" s="29">
        <f t="shared" si="7"/>
        <v>0</v>
      </c>
      <c r="X30" s="29">
        <f t="shared" si="10"/>
        <v>0</v>
      </c>
      <c r="Y30" s="29">
        <f t="shared" si="11"/>
        <v>0</v>
      </c>
    </row>
    <row r="31" spans="1:25">
      <c r="A31" s="12">
        <v>29</v>
      </c>
      <c r="B31" s="13">
        <v>42597</v>
      </c>
      <c r="C31" s="14">
        <v>0.60069444444444442</v>
      </c>
      <c r="D31" s="105" t="s">
        <v>155</v>
      </c>
      <c r="E31" s="15" t="s">
        <v>341</v>
      </c>
      <c r="F31" s="33">
        <v>4.8</v>
      </c>
      <c r="G31" s="16">
        <v>42599</v>
      </c>
      <c r="H31" s="17">
        <v>0.94236111111111109</v>
      </c>
      <c r="I31" s="47" t="s">
        <v>155</v>
      </c>
      <c r="J31" s="17">
        <f t="shared" si="0"/>
        <v>0.34166666666666667</v>
      </c>
      <c r="K31" s="137"/>
      <c r="L31" s="144">
        <f t="shared" si="1"/>
        <v>0</v>
      </c>
      <c r="M31" s="99"/>
      <c r="N31" s="99"/>
      <c r="R31" s="129">
        <f t="shared" si="12"/>
        <v>23.399305555555557</v>
      </c>
      <c r="S31" s="129">
        <f t="shared" si="13"/>
        <v>23.057638888888889</v>
      </c>
      <c r="T31" s="129" t="b">
        <f t="shared" si="4"/>
        <v>0</v>
      </c>
      <c r="U31" s="129" t="b">
        <f t="shared" si="5"/>
        <v>0</v>
      </c>
      <c r="V31" s="29">
        <f t="shared" si="6"/>
        <v>0</v>
      </c>
      <c r="W31" s="29">
        <f t="shared" si="7"/>
        <v>0</v>
      </c>
      <c r="X31" s="29">
        <f t="shared" si="10"/>
        <v>0</v>
      </c>
      <c r="Y31" s="29">
        <f t="shared" si="11"/>
        <v>0</v>
      </c>
    </row>
    <row r="32" spans="1:25">
      <c r="A32" s="69">
        <v>30</v>
      </c>
      <c r="B32" s="70">
        <v>42597</v>
      </c>
      <c r="C32" s="71">
        <v>0.63611111111111118</v>
      </c>
      <c r="D32" s="103" t="s">
        <v>328</v>
      </c>
      <c r="E32" s="73" t="s">
        <v>329</v>
      </c>
      <c r="F32" s="74">
        <v>5.0999999999999996</v>
      </c>
      <c r="G32" s="70">
        <v>42597</v>
      </c>
      <c r="H32" s="71">
        <v>0.75069444444444444</v>
      </c>
      <c r="I32" s="75" t="s">
        <v>237</v>
      </c>
      <c r="J32" s="71">
        <f t="shared" si="0"/>
        <v>0.11458333333333326</v>
      </c>
      <c r="K32" s="136" t="s">
        <v>123</v>
      </c>
      <c r="L32" s="144">
        <f t="shared" si="1"/>
        <v>1</v>
      </c>
      <c r="M32" s="99">
        <f>HOUR(J32)</f>
        <v>2</v>
      </c>
      <c r="N32" s="99">
        <f>MINUTE(J32)</f>
        <v>45</v>
      </c>
      <c r="R32" s="129">
        <f t="shared" si="12"/>
        <v>23.363888888888887</v>
      </c>
      <c r="S32" s="129">
        <f t="shared" si="13"/>
        <v>23.249305555555555</v>
      </c>
      <c r="T32" s="129" t="b">
        <f t="shared" si="4"/>
        <v>0</v>
      </c>
      <c r="U32" s="129" t="b">
        <f t="shared" si="5"/>
        <v>0</v>
      </c>
      <c r="V32" s="29">
        <f t="shared" si="6"/>
        <v>0</v>
      </c>
      <c r="W32" s="29">
        <f t="shared" si="7"/>
        <v>0</v>
      </c>
      <c r="X32" s="29">
        <f t="shared" si="10"/>
        <v>0</v>
      </c>
      <c r="Y32" s="29">
        <f t="shared" si="11"/>
        <v>0</v>
      </c>
    </row>
    <row r="33" spans="1:25">
      <c r="A33" s="12">
        <v>31</v>
      </c>
      <c r="B33" s="13">
        <v>42604</v>
      </c>
      <c r="C33" s="14">
        <v>0.25</v>
      </c>
      <c r="D33" s="104" t="s">
        <v>328</v>
      </c>
      <c r="E33" s="15" t="s">
        <v>342</v>
      </c>
      <c r="F33" s="33">
        <v>4.9000000000000004</v>
      </c>
      <c r="G33" s="16">
        <v>42604</v>
      </c>
      <c r="H33" s="17">
        <v>0.50694444444444442</v>
      </c>
      <c r="I33" s="47" t="s">
        <v>239</v>
      </c>
      <c r="J33" s="17">
        <f t="shared" si="0"/>
        <v>0.25694444444444442</v>
      </c>
      <c r="K33" s="137"/>
      <c r="L33" s="144">
        <f t="shared" si="1"/>
        <v>1</v>
      </c>
      <c r="M33" s="99">
        <f>HOUR(J33)</f>
        <v>6</v>
      </c>
      <c r="N33" s="99">
        <f>MINUTE(J33)</f>
        <v>10</v>
      </c>
      <c r="R33" s="129">
        <f t="shared" si="12"/>
        <v>23.75</v>
      </c>
      <c r="S33" s="129">
        <f t="shared" si="13"/>
        <v>23.493055555555557</v>
      </c>
      <c r="T33" s="129" t="b">
        <f t="shared" si="4"/>
        <v>0</v>
      </c>
      <c r="U33" s="129" t="b">
        <f t="shared" si="5"/>
        <v>0</v>
      </c>
      <c r="V33" s="29">
        <f t="shared" si="6"/>
        <v>0</v>
      </c>
      <c r="W33" s="29">
        <f t="shared" si="7"/>
        <v>0</v>
      </c>
      <c r="X33" s="29">
        <f t="shared" si="10"/>
        <v>0</v>
      </c>
      <c r="Y33" s="29">
        <f t="shared" si="11"/>
        <v>0</v>
      </c>
    </row>
    <row r="34" spans="1:25">
      <c r="A34" s="69">
        <v>32</v>
      </c>
      <c r="B34" s="70">
        <v>42604</v>
      </c>
      <c r="C34" s="71">
        <v>0.63958333333333328</v>
      </c>
      <c r="D34" s="103" t="s">
        <v>157</v>
      </c>
      <c r="E34" s="73" t="s">
        <v>343</v>
      </c>
      <c r="F34" s="74">
        <v>3.4</v>
      </c>
      <c r="G34" s="70">
        <v>42604</v>
      </c>
      <c r="H34" s="71">
        <v>0.55833333333333335</v>
      </c>
      <c r="I34" s="75" t="s">
        <v>240</v>
      </c>
      <c r="J34" s="71">
        <f t="shared" si="0"/>
        <v>8.1249999999999933E-2</v>
      </c>
      <c r="K34" s="136" t="s">
        <v>123</v>
      </c>
      <c r="L34" s="144">
        <f t="shared" si="1"/>
        <v>1</v>
      </c>
      <c r="M34" s="99">
        <f>HOUR(J34)</f>
        <v>1</v>
      </c>
      <c r="N34" s="99">
        <f>MINUTE(J34)</f>
        <v>57</v>
      </c>
      <c r="R34" s="129">
        <f t="shared" si="12"/>
        <v>23.360416666666666</v>
      </c>
      <c r="S34" s="129">
        <f t="shared" si="13"/>
        <v>23.441666666666666</v>
      </c>
      <c r="T34" s="129" t="b">
        <f t="shared" si="4"/>
        <v>0</v>
      </c>
      <c r="U34" s="129" t="b">
        <f t="shared" si="5"/>
        <v>0</v>
      </c>
      <c r="V34" s="29">
        <f t="shared" si="6"/>
        <v>0</v>
      </c>
      <c r="W34" s="29">
        <f t="shared" si="7"/>
        <v>0</v>
      </c>
      <c r="X34" s="29">
        <f t="shared" si="10"/>
        <v>0</v>
      </c>
      <c r="Y34" s="29">
        <f t="shared" si="11"/>
        <v>0</v>
      </c>
    </row>
    <row r="35" spans="1:25">
      <c r="A35" s="12">
        <v>33</v>
      </c>
      <c r="B35" s="13">
        <v>42606</v>
      </c>
      <c r="C35" s="14">
        <v>8.4722222222222213E-2</v>
      </c>
      <c r="D35" s="105" t="s">
        <v>1</v>
      </c>
      <c r="E35" s="15" t="s">
        <v>344</v>
      </c>
      <c r="F35" s="33"/>
      <c r="G35" s="16"/>
      <c r="H35" s="17"/>
      <c r="I35" s="49" t="s">
        <v>148</v>
      </c>
      <c r="J35" s="17"/>
      <c r="K35" s="137"/>
      <c r="L35" s="144">
        <f t="shared" si="1"/>
        <v>0</v>
      </c>
      <c r="M35" s="99"/>
      <c r="N35" s="99"/>
      <c r="R35" s="129">
        <f t="shared" si="12"/>
        <v>23.915277777777778</v>
      </c>
      <c r="S35" s="129">
        <f t="shared" si="13"/>
        <v>24</v>
      </c>
      <c r="T35" s="129" t="b">
        <f t="shared" si="4"/>
        <v>0</v>
      </c>
      <c r="U35" s="129" t="b">
        <f t="shared" si="5"/>
        <v>0</v>
      </c>
      <c r="V35" s="29">
        <f t="shared" si="6"/>
        <v>0</v>
      </c>
      <c r="W35" s="29">
        <f t="shared" si="7"/>
        <v>0</v>
      </c>
      <c r="X35" s="29">
        <f t="shared" si="10"/>
        <v>0</v>
      </c>
      <c r="Y35" s="29">
        <f t="shared" si="11"/>
        <v>0</v>
      </c>
    </row>
    <row r="36" spans="1:25">
      <c r="A36" s="12">
        <v>34</v>
      </c>
      <c r="B36" s="13">
        <v>42606</v>
      </c>
      <c r="C36" s="14">
        <v>9.5833333333333326E-2</v>
      </c>
      <c r="D36" s="105" t="s">
        <v>39</v>
      </c>
      <c r="E36" s="39" t="s">
        <v>39</v>
      </c>
      <c r="F36" s="33">
        <v>4.7</v>
      </c>
      <c r="G36" s="16">
        <v>42607</v>
      </c>
      <c r="H36" s="17">
        <v>0.21041666666666667</v>
      </c>
      <c r="I36" s="47" t="s">
        <v>39</v>
      </c>
      <c r="J36" s="17">
        <f t="shared" si="0"/>
        <v>0.11458333333333334</v>
      </c>
      <c r="K36" s="137"/>
      <c r="L36" s="144">
        <f t="shared" si="1"/>
        <v>0</v>
      </c>
      <c r="M36" s="99"/>
      <c r="N36" s="99"/>
      <c r="R36" s="129">
        <f t="shared" si="12"/>
        <v>23.904166666666665</v>
      </c>
      <c r="S36" s="129">
        <f t="shared" si="13"/>
        <v>23.789583333333333</v>
      </c>
      <c r="T36" s="129" t="b">
        <f t="shared" si="4"/>
        <v>0</v>
      </c>
      <c r="U36" s="129">
        <f t="shared" si="5"/>
        <v>24.114583333333332</v>
      </c>
      <c r="V36" s="29">
        <f t="shared" si="6"/>
        <v>0</v>
      </c>
      <c r="W36" s="29">
        <f t="shared" si="7"/>
        <v>0</v>
      </c>
      <c r="X36" s="29">
        <f t="shared" si="10"/>
        <v>2</v>
      </c>
      <c r="Y36" s="29">
        <f t="shared" si="11"/>
        <v>45</v>
      </c>
    </row>
    <row r="37" spans="1:25">
      <c r="A37" s="12">
        <v>35</v>
      </c>
      <c r="B37" s="13">
        <v>42606</v>
      </c>
      <c r="C37" s="14">
        <v>0.15694444444444444</v>
      </c>
      <c r="D37" s="105" t="s">
        <v>42</v>
      </c>
      <c r="E37" s="15" t="s">
        <v>43</v>
      </c>
      <c r="F37" s="33"/>
      <c r="G37" s="16"/>
      <c r="H37" s="17"/>
      <c r="I37" s="49" t="s">
        <v>148</v>
      </c>
      <c r="J37" s="17"/>
      <c r="K37" s="137"/>
      <c r="L37" s="144">
        <f t="shared" si="1"/>
        <v>0</v>
      </c>
      <c r="M37" s="99"/>
      <c r="N37" s="99"/>
      <c r="R37" s="129">
        <f t="shared" si="12"/>
        <v>23.843055555555555</v>
      </c>
      <c r="S37" s="129">
        <f t="shared" si="13"/>
        <v>24</v>
      </c>
      <c r="T37" s="129" t="b">
        <f t="shared" si="4"/>
        <v>0</v>
      </c>
      <c r="U37" s="129" t="b">
        <f t="shared" si="5"/>
        <v>0</v>
      </c>
      <c r="V37" s="29">
        <f t="shared" si="6"/>
        <v>0</v>
      </c>
      <c r="W37" s="29">
        <f t="shared" si="7"/>
        <v>0</v>
      </c>
      <c r="X37" s="29">
        <f t="shared" si="10"/>
        <v>0</v>
      </c>
      <c r="Y37" s="29">
        <f t="shared" si="11"/>
        <v>0</v>
      </c>
    </row>
    <row r="38" spans="1:25">
      <c r="A38" s="69">
        <v>36</v>
      </c>
      <c r="B38" s="70">
        <v>42608</v>
      </c>
      <c r="C38" s="71">
        <v>0.625</v>
      </c>
      <c r="D38" s="103" t="s">
        <v>326</v>
      </c>
      <c r="E38" s="73" t="s">
        <v>21</v>
      </c>
      <c r="F38" s="74">
        <v>5.2</v>
      </c>
      <c r="G38" s="70">
        <v>42608</v>
      </c>
      <c r="H38" s="71">
        <v>0.65833333333333333</v>
      </c>
      <c r="I38" s="75" t="s">
        <v>243</v>
      </c>
      <c r="J38" s="71">
        <f t="shared" si="0"/>
        <v>3.3333333333333326E-2</v>
      </c>
      <c r="K38" s="136" t="s">
        <v>123</v>
      </c>
      <c r="L38" s="144">
        <f t="shared" si="1"/>
        <v>1</v>
      </c>
      <c r="M38" s="99">
        <f>HOUR(J38)</f>
        <v>0</v>
      </c>
      <c r="N38" s="99">
        <f>MINUTE(J38)</f>
        <v>48</v>
      </c>
      <c r="R38" s="129">
        <f t="shared" si="12"/>
        <v>23.375</v>
      </c>
      <c r="S38" s="129">
        <f t="shared" si="13"/>
        <v>23.341666666666665</v>
      </c>
      <c r="T38" s="129" t="b">
        <f t="shared" si="4"/>
        <v>0</v>
      </c>
      <c r="U38" s="129" t="b">
        <f t="shared" si="5"/>
        <v>0</v>
      </c>
      <c r="V38" s="29">
        <f t="shared" si="6"/>
        <v>0</v>
      </c>
      <c r="W38" s="29">
        <f t="shared" si="7"/>
        <v>0</v>
      </c>
      <c r="X38" s="29">
        <f t="shared" si="10"/>
        <v>0</v>
      </c>
      <c r="Y38" s="29">
        <f t="shared" si="11"/>
        <v>0</v>
      </c>
    </row>
    <row r="39" spans="1:25">
      <c r="A39" s="12">
        <v>37</v>
      </c>
      <c r="B39" s="13">
        <v>42608</v>
      </c>
      <c r="C39" s="14">
        <v>0.79166666666666663</v>
      </c>
      <c r="D39" s="104" t="s">
        <v>33</v>
      </c>
      <c r="E39" s="38" t="s">
        <v>345</v>
      </c>
      <c r="F39" s="33">
        <v>4.5</v>
      </c>
      <c r="G39" s="16">
        <v>42609</v>
      </c>
      <c r="H39" s="17">
        <v>0.84652777777777777</v>
      </c>
      <c r="I39" s="47" t="s">
        <v>242</v>
      </c>
      <c r="J39" s="17">
        <f t="shared" si="0"/>
        <v>5.4861111111111138E-2</v>
      </c>
      <c r="K39" s="137"/>
      <c r="L39" s="144">
        <f t="shared" si="1"/>
        <v>0</v>
      </c>
      <c r="M39" s="99"/>
      <c r="N39" s="99"/>
      <c r="R39" s="129">
        <f t="shared" si="12"/>
        <v>23.208333333333332</v>
      </c>
      <c r="S39" s="129">
        <f t="shared" si="13"/>
        <v>23.153472222222224</v>
      </c>
      <c r="T39" s="129" t="b">
        <f t="shared" si="4"/>
        <v>0</v>
      </c>
      <c r="U39" s="129">
        <f t="shared" si="5"/>
        <v>24.054861111111109</v>
      </c>
      <c r="V39" s="29">
        <f t="shared" si="6"/>
        <v>0</v>
      </c>
      <c r="W39" s="29">
        <f t="shared" si="7"/>
        <v>0</v>
      </c>
      <c r="X39" s="29">
        <f t="shared" si="10"/>
        <v>1</v>
      </c>
      <c r="Y39" s="29">
        <f t="shared" si="11"/>
        <v>19</v>
      </c>
    </row>
    <row r="40" spans="1:25">
      <c r="A40" s="12">
        <v>38</v>
      </c>
      <c r="B40" s="13">
        <v>42608</v>
      </c>
      <c r="C40" s="14">
        <v>0.91666666666666663</v>
      </c>
      <c r="D40" s="104" t="s">
        <v>146</v>
      </c>
      <c r="E40" s="38" t="s">
        <v>146</v>
      </c>
      <c r="F40" s="33">
        <v>4.5999999999999996</v>
      </c>
      <c r="G40" s="16">
        <v>42611</v>
      </c>
      <c r="H40" s="17">
        <v>0.54513888888888895</v>
      </c>
      <c r="I40" s="47" t="s">
        <v>241</v>
      </c>
      <c r="J40" s="17">
        <f t="shared" si="0"/>
        <v>0.37152777777777768</v>
      </c>
      <c r="K40" s="137"/>
      <c r="L40" s="144">
        <f t="shared" si="1"/>
        <v>0</v>
      </c>
      <c r="M40" s="99"/>
      <c r="N40" s="99"/>
      <c r="R40" s="129">
        <f t="shared" si="12"/>
        <v>23.083333333333332</v>
      </c>
      <c r="S40" s="129">
        <f t="shared" si="13"/>
        <v>23.454861111111111</v>
      </c>
      <c r="T40" s="129" t="b">
        <f t="shared" si="4"/>
        <v>0</v>
      </c>
      <c r="U40" s="129" t="b">
        <f t="shared" si="5"/>
        <v>0</v>
      </c>
      <c r="V40" s="29">
        <f t="shared" si="6"/>
        <v>0</v>
      </c>
      <c r="W40" s="29">
        <f t="shared" si="7"/>
        <v>0</v>
      </c>
      <c r="X40" s="29">
        <f t="shared" si="10"/>
        <v>0</v>
      </c>
      <c r="Y40" s="29">
        <f t="shared" si="11"/>
        <v>0</v>
      </c>
    </row>
    <row r="41" spans="1:25">
      <c r="A41" s="12">
        <v>39</v>
      </c>
      <c r="B41" s="13">
        <v>42609</v>
      </c>
      <c r="C41" s="14">
        <v>0</v>
      </c>
      <c r="D41" s="104" t="s">
        <v>38</v>
      </c>
      <c r="E41" s="38" t="s">
        <v>38</v>
      </c>
      <c r="F41" s="33"/>
      <c r="G41" s="16"/>
      <c r="H41" s="17"/>
      <c r="I41" s="49" t="s">
        <v>148</v>
      </c>
      <c r="J41" s="17"/>
      <c r="K41" s="137"/>
      <c r="L41" s="144">
        <f t="shared" si="1"/>
        <v>0</v>
      </c>
      <c r="M41" s="99"/>
      <c r="N41" s="99"/>
      <c r="R41" s="129">
        <f t="shared" si="12"/>
        <v>24</v>
      </c>
      <c r="S41" s="129">
        <f t="shared" si="13"/>
        <v>24</v>
      </c>
      <c r="T41" s="129" t="b">
        <f t="shared" si="4"/>
        <v>0</v>
      </c>
      <c r="U41" s="129" t="b">
        <f t="shared" si="5"/>
        <v>0</v>
      </c>
      <c r="V41" s="29">
        <f t="shared" si="6"/>
        <v>0</v>
      </c>
      <c r="W41" s="29">
        <f t="shared" si="7"/>
        <v>0</v>
      </c>
      <c r="X41" s="29">
        <f t="shared" si="10"/>
        <v>0</v>
      </c>
      <c r="Y41" s="29">
        <f t="shared" si="11"/>
        <v>0</v>
      </c>
    </row>
    <row r="42" spans="1:25">
      <c r="A42" s="12">
        <v>40</v>
      </c>
      <c r="B42" s="13">
        <v>42609</v>
      </c>
      <c r="C42" s="14">
        <v>0.39166666666666666</v>
      </c>
      <c r="D42" s="104" t="s">
        <v>36</v>
      </c>
      <c r="E42" s="15" t="s">
        <v>346</v>
      </c>
      <c r="F42" s="33">
        <v>4.5</v>
      </c>
      <c r="G42" s="16">
        <v>42609</v>
      </c>
      <c r="H42" s="17">
        <v>0.57361111111111118</v>
      </c>
      <c r="I42" s="47" t="s">
        <v>244</v>
      </c>
      <c r="J42" s="17">
        <f t="shared" si="0"/>
        <v>0.18194444444444452</v>
      </c>
      <c r="K42" s="137"/>
      <c r="L42" s="144">
        <f t="shared" si="1"/>
        <v>1</v>
      </c>
      <c r="M42" s="99">
        <f>HOUR(J42)</f>
        <v>4</v>
      </c>
      <c r="N42" s="99">
        <f>MINUTE(J42)</f>
        <v>22</v>
      </c>
      <c r="R42" s="129">
        <f t="shared" si="12"/>
        <v>23.608333333333334</v>
      </c>
      <c r="S42" s="129">
        <f t="shared" si="13"/>
        <v>23.426388888888887</v>
      </c>
      <c r="T42" s="129" t="b">
        <f t="shared" si="4"/>
        <v>0</v>
      </c>
      <c r="U42" s="129" t="b">
        <f t="shared" si="5"/>
        <v>0</v>
      </c>
      <c r="V42" s="29">
        <f t="shared" si="6"/>
        <v>0</v>
      </c>
      <c r="W42" s="29">
        <f t="shared" si="7"/>
        <v>0</v>
      </c>
      <c r="X42" s="29">
        <f t="shared" si="10"/>
        <v>0</v>
      </c>
      <c r="Y42" s="29">
        <f t="shared" si="11"/>
        <v>0</v>
      </c>
    </row>
    <row r="43" spans="1:25">
      <c r="A43" s="69">
        <v>41</v>
      </c>
      <c r="B43" s="70">
        <v>42609</v>
      </c>
      <c r="C43" s="71">
        <v>0.52083333333333337</v>
      </c>
      <c r="D43" s="103" t="s">
        <v>36</v>
      </c>
      <c r="E43" s="73" t="s">
        <v>216</v>
      </c>
      <c r="F43" s="74">
        <v>4</v>
      </c>
      <c r="G43" s="70">
        <v>42609</v>
      </c>
      <c r="H43" s="71">
        <v>0.57361111111111118</v>
      </c>
      <c r="I43" s="75" t="s">
        <v>245</v>
      </c>
      <c r="J43" s="71">
        <f t="shared" si="0"/>
        <v>5.2777777777777812E-2</v>
      </c>
      <c r="K43" s="136" t="s">
        <v>123</v>
      </c>
      <c r="L43" s="144">
        <f t="shared" si="1"/>
        <v>1</v>
      </c>
      <c r="M43" s="99">
        <f>HOUR(J43)</f>
        <v>1</v>
      </c>
      <c r="N43" s="99">
        <f>MINUTE(J43)</f>
        <v>16</v>
      </c>
      <c r="R43" s="129">
        <f t="shared" si="12"/>
        <v>23.479166666666668</v>
      </c>
      <c r="S43" s="129">
        <f t="shared" si="13"/>
        <v>23.426388888888887</v>
      </c>
      <c r="T43" s="129" t="b">
        <f t="shared" si="4"/>
        <v>0</v>
      </c>
      <c r="U43" s="129" t="b">
        <f t="shared" si="5"/>
        <v>0</v>
      </c>
      <c r="V43" s="29">
        <f t="shared" si="6"/>
        <v>0</v>
      </c>
      <c r="W43" s="29">
        <f t="shared" si="7"/>
        <v>0</v>
      </c>
      <c r="X43" s="29">
        <f t="shared" si="10"/>
        <v>0</v>
      </c>
      <c r="Y43" s="29">
        <f t="shared" si="11"/>
        <v>0</v>
      </c>
    </row>
    <row r="44" spans="1:25">
      <c r="A44" s="12">
        <v>42</v>
      </c>
      <c r="B44" s="13">
        <v>42609</v>
      </c>
      <c r="C44" s="14">
        <v>0.54166666666666663</v>
      </c>
      <c r="D44" s="104" t="s">
        <v>2</v>
      </c>
      <c r="E44" s="15" t="s">
        <v>347</v>
      </c>
      <c r="F44" s="33">
        <v>5.0999999999999996</v>
      </c>
      <c r="G44" s="16">
        <v>42608</v>
      </c>
      <c r="H44" s="17">
        <v>0.66180555555555554</v>
      </c>
      <c r="I44" s="47" t="s">
        <v>246</v>
      </c>
      <c r="J44" s="17">
        <f t="shared" si="0"/>
        <v>0.12013888888888891</v>
      </c>
      <c r="K44" s="137"/>
      <c r="L44" s="144">
        <f t="shared" si="1"/>
        <v>0</v>
      </c>
      <c r="M44" s="99"/>
      <c r="N44" s="99"/>
      <c r="R44" s="129">
        <f t="shared" si="12"/>
        <v>23.458333333333332</v>
      </c>
      <c r="S44" s="129">
        <f t="shared" si="13"/>
        <v>23.338194444444444</v>
      </c>
      <c r="T44" s="129">
        <f t="shared" si="4"/>
        <v>23.879861111111111</v>
      </c>
      <c r="U44" s="129" t="b">
        <f t="shared" si="5"/>
        <v>0</v>
      </c>
      <c r="V44" s="29">
        <f t="shared" si="6"/>
        <v>21</v>
      </c>
      <c r="W44" s="29">
        <f t="shared" si="7"/>
        <v>7</v>
      </c>
      <c r="X44" s="29">
        <f t="shared" si="10"/>
        <v>0</v>
      </c>
      <c r="Y44" s="29">
        <f t="shared" si="11"/>
        <v>0</v>
      </c>
    </row>
    <row r="45" spans="1:25">
      <c r="A45" s="12">
        <v>43</v>
      </c>
      <c r="B45" s="13">
        <v>42610</v>
      </c>
      <c r="C45" s="14">
        <v>0.29097222222222224</v>
      </c>
      <c r="D45" s="104" t="s">
        <v>45</v>
      </c>
      <c r="E45" s="15" t="s">
        <v>208</v>
      </c>
      <c r="F45" s="33">
        <v>4.7</v>
      </c>
      <c r="G45" s="16">
        <v>42609</v>
      </c>
      <c r="H45" s="17">
        <v>0.80694444444444446</v>
      </c>
      <c r="I45" s="47" t="s">
        <v>248</v>
      </c>
      <c r="J45" s="17">
        <f t="shared" si="0"/>
        <v>0.51597222222222228</v>
      </c>
      <c r="K45" s="137"/>
      <c r="L45" s="144">
        <f t="shared" si="1"/>
        <v>0</v>
      </c>
      <c r="M45" s="99"/>
      <c r="N45" s="99"/>
      <c r="R45" s="129">
        <f t="shared" si="12"/>
        <v>23.709027777777777</v>
      </c>
      <c r="S45" s="129">
        <f t="shared" si="13"/>
        <v>23.193055555555556</v>
      </c>
      <c r="T45" s="129">
        <f t="shared" si="4"/>
        <v>23.484027777777779</v>
      </c>
      <c r="U45" s="129" t="b">
        <f t="shared" si="5"/>
        <v>0</v>
      </c>
      <c r="V45" s="29">
        <f t="shared" si="6"/>
        <v>11</v>
      </c>
      <c r="W45" s="29">
        <f t="shared" si="7"/>
        <v>37</v>
      </c>
      <c r="X45" s="29">
        <f t="shared" si="10"/>
        <v>0</v>
      </c>
      <c r="Y45" s="29">
        <f t="shared" si="11"/>
        <v>0</v>
      </c>
    </row>
    <row r="46" spans="1:25">
      <c r="A46" s="12">
        <v>44</v>
      </c>
      <c r="B46" s="13">
        <v>42610</v>
      </c>
      <c r="C46" s="14">
        <v>0.29166666666666669</v>
      </c>
      <c r="D46" s="104" t="s">
        <v>32</v>
      </c>
      <c r="E46" s="38" t="s">
        <v>32</v>
      </c>
      <c r="F46" s="33"/>
      <c r="G46" s="16"/>
      <c r="H46" s="17"/>
      <c r="I46" s="49" t="s">
        <v>148</v>
      </c>
      <c r="J46" s="17"/>
      <c r="K46" s="137"/>
      <c r="L46" s="144">
        <f t="shared" si="1"/>
        <v>0</v>
      </c>
      <c r="M46" s="99"/>
      <c r="N46" s="99"/>
      <c r="R46" s="129">
        <f t="shared" si="12"/>
        <v>23.708333333333332</v>
      </c>
      <c r="S46" s="129">
        <f t="shared" si="13"/>
        <v>24</v>
      </c>
      <c r="T46" s="129" t="b">
        <f t="shared" si="4"/>
        <v>0</v>
      </c>
      <c r="U46" s="129" t="b">
        <f t="shared" si="5"/>
        <v>0</v>
      </c>
      <c r="V46" s="29">
        <f t="shared" si="6"/>
        <v>0</v>
      </c>
      <c r="W46" s="29">
        <f t="shared" si="7"/>
        <v>0</v>
      </c>
      <c r="X46" s="29">
        <f t="shared" si="10"/>
        <v>0</v>
      </c>
      <c r="Y46" s="29">
        <f t="shared" si="11"/>
        <v>0</v>
      </c>
    </row>
    <row r="47" spans="1:25">
      <c r="A47" s="12">
        <v>45</v>
      </c>
      <c r="B47" s="13">
        <v>42610</v>
      </c>
      <c r="C47" s="14">
        <v>0.66388888888888886</v>
      </c>
      <c r="D47" s="104" t="s">
        <v>326</v>
      </c>
      <c r="E47" s="15" t="s">
        <v>61</v>
      </c>
      <c r="F47" s="33">
        <v>4.7</v>
      </c>
      <c r="G47" s="16">
        <v>42609</v>
      </c>
      <c r="H47" s="17">
        <v>0.73541666666666661</v>
      </c>
      <c r="I47" s="47" t="s">
        <v>247</v>
      </c>
      <c r="J47" s="17">
        <f t="shared" si="0"/>
        <v>7.1527777777777746E-2</v>
      </c>
      <c r="K47" s="137"/>
      <c r="L47" s="144">
        <f t="shared" si="1"/>
        <v>0</v>
      </c>
      <c r="M47" s="99"/>
      <c r="N47" s="99"/>
      <c r="R47" s="129">
        <f t="shared" si="12"/>
        <v>23.336111111111112</v>
      </c>
      <c r="S47" s="129">
        <f t="shared" si="13"/>
        <v>23.264583333333334</v>
      </c>
      <c r="T47" s="129">
        <f t="shared" si="4"/>
        <v>23.928472222222222</v>
      </c>
      <c r="U47" s="129" t="b">
        <f t="shared" si="5"/>
        <v>0</v>
      </c>
      <c r="V47" s="29">
        <f t="shared" si="6"/>
        <v>22</v>
      </c>
      <c r="W47" s="29">
        <f t="shared" si="7"/>
        <v>17</v>
      </c>
      <c r="X47" s="29">
        <f t="shared" si="10"/>
        <v>0</v>
      </c>
      <c r="Y47" s="29">
        <f t="shared" si="11"/>
        <v>0</v>
      </c>
    </row>
    <row r="48" spans="1:25">
      <c r="A48" s="12">
        <v>46</v>
      </c>
      <c r="B48" s="13">
        <v>42611</v>
      </c>
      <c r="C48" s="14">
        <v>0.4861111111111111</v>
      </c>
      <c r="D48" s="104" t="s">
        <v>15</v>
      </c>
      <c r="E48" s="15" t="s">
        <v>327</v>
      </c>
      <c r="F48" s="33">
        <v>4.5999999999999996</v>
      </c>
      <c r="G48" s="16">
        <v>42611</v>
      </c>
      <c r="H48" s="17">
        <v>0.16944444444444443</v>
      </c>
      <c r="I48" s="47" t="s">
        <v>249</v>
      </c>
      <c r="J48" s="17">
        <f t="shared" si="0"/>
        <v>0.31666666666666665</v>
      </c>
      <c r="K48" s="137"/>
      <c r="L48" s="144">
        <f t="shared" si="1"/>
        <v>1</v>
      </c>
      <c r="M48" s="99">
        <f>HOUR(J48)</f>
        <v>7</v>
      </c>
      <c r="N48" s="99">
        <f>MINUTE(J48)</f>
        <v>36</v>
      </c>
      <c r="R48" s="129">
        <f t="shared" si="12"/>
        <v>23.513888888888889</v>
      </c>
      <c r="S48" s="129">
        <f t="shared" si="13"/>
        <v>23.830555555555556</v>
      </c>
      <c r="T48" s="129" t="b">
        <f t="shared" si="4"/>
        <v>0</v>
      </c>
      <c r="U48" s="129" t="b">
        <f t="shared" si="5"/>
        <v>0</v>
      </c>
      <c r="V48" s="29">
        <f t="shared" si="6"/>
        <v>0</v>
      </c>
      <c r="W48" s="29">
        <f t="shared" si="7"/>
        <v>0</v>
      </c>
      <c r="X48" s="29">
        <f t="shared" si="10"/>
        <v>0</v>
      </c>
      <c r="Y48" s="29">
        <f t="shared" si="11"/>
        <v>0</v>
      </c>
    </row>
    <row r="49" spans="1:25">
      <c r="A49" s="12">
        <v>47</v>
      </c>
      <c r="B49" s="13">
        <v>42612</v>
      </c>
      <c r="C49" s="14">
        <v>0.45833333333333331</v>
      </c>
      <c r="D49" s="104" t="s">
        <v>56</v>
      </c>
      <c r="E49" s="38" t="s">
        <v>330</v>
      </c>
      <c r="F49" s="33"/>
      <c r="G49" s="16"/>
      <c r="H49" s="17"/>
      <c r="I49" s="49" t="s">
        <v>148</v>
      </c>
      <c r="J49" s="17"/>
      <c r="K49" s="137"/>
      <c r="L49" s="144">
        <f t="shared" si="1"/>
        <v>0</v>
      </c>
      <c r="M49" s="99"/>
      <c r="N49" s="99"/>
      <c r="R49" s="129">
        <f t="shared" si="12"/>
        <v>23.541666666666668</v>
      </c>
      <c r="S49" s="129">
        <f t="shared" si="13"/>
        <v>24</v>
      </c>
      <c r="T49" s="129" t="b">
        <f t="shared" si="4"/>
        <v>0</v>
      </c>
      <c r="U49" s="129" t="b">
        <f t="shared" si="5"/>
        <v>0</v>
      </c>
      <c r="V49" s="29">
        <f t="shared" si="6"/>
        <v>0</v>
      </c>
      <c r="W49" s="29">
        <f t="shared" si="7"/>
        <v>0</v>
      </c>
      <c r="X49" s="29">
        <f t="shared" si="10"/>
        <v>0</v>
      </c>
      <c r="Y49" s="29">
        <f t="shared" si="11"/>
        <v>0</v>
      </c>
    </row>
    <row r="50" spans="1:25">
      <c r="A50" s="12">
        <v>48</v>
      </c>
      <c r="B50" s="13">
        <v>42613</v>
      </c>
      <c r="C50" s="14">
        <v>0.50138888888888888</v>
      </c>
      <c r="D50" s="104" t="s">
        <v>328</v>
      </c>
      <c r="E50" s="15" t="s">
        <v>348</v>
      </c>
      <c r="F50" s="33"/>
      <c r="G50" s="16"/>
      <c r="H50" s="17"/>
      <c r="I50" s="49" t="s">
        <v>148</v>
      </c>
      <c r="J50" s="17"/>
      <c r="K50" s="137"/>
      <c r="L50" s="144">
        <f t="shared" si="1"/>
        <v>0</v>
      </c>
      <c r="M50" s="99"/>
      <c r="N50" s="99"/>
      <c r="R50" s="129">
        <f t="shared" si="12"/>
        <v>23.49861111111111</v>
      </c>
      <c r="S50" s="129">
        <f t="shared" si="13"/>
        <v>24</v>
      </c>
      <c r="T50" s="129" t="b">
        <f t="shared" si="4"/>
        <v>0</v>
      </c>
      <c r="U50" s="129" t="b">
        <f t="shared" si="5"/>
        <v>0</v>
      </c>
      <c r="V50" s="29">
        <f t="shared" si="6"/>
        <v>0</v>
      </c>
      <c r="W50" s="29">
        <f t="shared" si="7"/>
        <v>0</v>
      </c>
      <c r="X50" s="29">
        <f t="shared" si="10"/>
        <v>0</v>
      </c>
      <c r="Y50" s="29">
        <f t="shared" si="11"/>
        <v>0</v>
      </c>
    </row>
    <row r="51" spans="1:25">
      <c r="A51" s="12">
        <v>49</v>
      </c>
      <c r="B51" s="13">
        <v>42614</v>
      </c>
      <c r="C51" s="14">
        <v>0.25694444444444448</v>
      </c>
      <c r="D51" s="105" t="s">
        <v>211</v>
      </c>
      <c r="E51" s="15" t="s">
        <v>331</v>
      </c>
      <c r="F51" s="33"/>
      <c r="G51" s="16"/>
      <c r="H51" s="17"/>
      <c r="I51" s="49" t="s">
        <v>148</v>
      </c>
      <c r="J51" s="17"/>
      <c r="K51" s="137"/>
      <c r="L51" s="144">
        <f t="shared" si="1"/>
        <v>0</v>
      </c>
      <c r="M51" s="99"/>
      <c r="N51" s="99"/>
      <c r="R51" s="129">
        <f t="shared" si="12"/>
        <v>23.743055555555557</v>
      </c>
      <c r="S51" s="129">
        <f t="shared" si="13"/>
        <v>24</v>
      </c>
      <c r="T51" s="129" t="b">
        <f t="shared" si="4"/>
        <v>0</v>
      </c>
      <c r="U51" s="129" t="b">
        <f t="shared" si="5"/>
        <v>0</v>
      </c>
      <c r="V51" s="29">
        <f t="shared" si="6"/>
        <v>0</v>
      </c>
      <c r="W51" s="29">
        <f t="shared" si="7"/>
        <v>0</v>
      </c>
      <c r="X51" s="29">
        <f t="shared" si="10"/>
        <v>0</v>
      </c>
      <c r="Y51" s="29">
        <f t="shared" si="11"/>
        <v>0</v>
      </c>
    </row>
    <row r="52" spans="1:25">
      <c r="A52" s="12">
        <v>50</v>
      </c>
      <c r="B52" s="13">
        <v>42616</v>
      </c>
      <c r="C52" s="14">
        <v>0.53125</v>
      </c>
      <c r="D52" s="104" t="s">
        <v>2</v>
      </c>
      <c r="E52" s="15" t="s">
        <v>50</v>
      </c>
      <c r="F52" s="33">
        <v>5</v>
      </c>
      <c r="G52" s="16">
        <v>42615</v>
      </c>
      <c r="H52" s="17">
        <v>0.50138888888888888</v>
      </c>
      <c r="I52" s="49" t="s">
        <v>250</v>
      </c>
      <c r="J52" s="17">
        <f t="shared" si="0"/>
        <v>2.9861111111111116E-2</v>
      </c>
      <c r="K52" s="137"/>
      <c r="L52" s="144">
        <f t="shared" si="1"/>
        <v>0</v>
      </c>
      <c r="M52" s="99"/>
      <c r="N52" s="99"/>
      <c r="R52" s="129">
        <f t="shared" si="12"/>
        <v>23.46875</v>
      </c>
      <c r="S52" s="129">
        <f t="shared" si="13"/>
        <v>23.49861111111111</v>
      </c>
      <c r="T52" s="129">
        <f t="shared" si="4"/>
        <v>24.02986111111111</v>
      </c>
      <c r="U52" s="129" t="b">
        <f t="shared" si="5"/>
        <v>0</v>
      </c>
      <c r="V52" s="29">
        <f t="shared" si="6"/>
        <v>0</v>
      </c>
      <c r="W52" s="29">
        <f t="shared" si="7"/>
        <v>43</v>
      </c>
      <c r="X52" s="29">
        <f t="shared" si="10"/>
        <v>0</v>
      </c>
      <c r="Y52" s="29">
        <f t="shared" si="11"/>
        <v>0</v>
      </c>
    </row>
    <row r="53" spans="1:25">
      <c r="A53" s="12">
        <v>51</v>
      </c>
      <c r="B53" s="13">
        <v>42617</v>
      </c>
      <c r="C53" s="14">
        <v>0.74375000000000002</v>
      </c>
      <c r="D53" s="107" t="s">
        <v>158</v>
      </c>
      <c r="E53" s="15" t="s">
        <v>212</v>
      </c>
      <c r="F53" s="33">
        <v>4.5999999999999996</v>
      </c>
      <c r="G53" s="16">
        <v>42616</v>
      </c>
      <c r="H53" s="17">
        <v>0.96736111111111101</v>
      </c>
      <c r="I53" s="47" t="s">
        <v>251</v>
      </c>
      <c r="J53" s="17">
        <f t="shared" si="0"/>
        <v>0.22361111111111098</v>
      </c>
      <c r="K53" s="137"/>
      <c r="L53" s="144">
        <f t="shared" si="1"/>
        <v>0</v>
      </c>
      <c r="M53" s="99"/>
      <c r="N53" s="99"/>
      <c r="R53" s="129">
        <f t="shared" si="12"/>
        <v>23.256250000000001</v>
      </c>
      <c r="S53" s="129">
        <f t="shared" si="13"/>
        <v>23.03263888888889</v>
      </c>
      <c r="T53" s="129">
        <f t="shared" si="4"/>
        <v>23.776388888888889</v>
      </c>
      <c r="U53" s="129" t="b">
        <f t="shared" si="5"/>
        <v>0</v>
      </c>
      <c r="V53" s="29">
        <f t="shared" si="6"/>
        <v>18</v>
      </c>
      <c r="W53" s="29">
        <f t="shared" si="7"/>
        <v>38</v>
      </c>
      <c r="X53" s="29">
        <f t="shared" si="10"/>
        <v>0</v>
      </c>
      <c r="Y53" s="29">
        <f t="shared" si="11"/>
        <v>0</v>
      </c>
    </row>
    <row r="54" spans="1:25">
      <c r="A54" s="69">
        <v>52</v>
      </c>
      <c r="B54" s="70">
        <v>42618</v>
      </c>
      <c r="C54" s="71">
        <v>0.33750000000000002</v>
      </c>
      <c r="D54" s="108" t="s">
        <v>22</v>
      </c>
      <c r="E54" s="76" t="s">
        <v>22</v>
      </c>
      <c r="F54" s="74">
        <v>4.7</v>
      </c>
      <c r="G54" s="70">
        <v>42618</v>
      </c>
      <c r="H54" s="71">
        <v>0.20138888888888887</v>
      </c>
      <c r="I54" s="75" t="s">
        <v>254</v>
      </c>
      <c r="J54" s="71">
        <f t="shared" si="0"/>
        <v>0.13611111111111115</v>
      </c>
      <c r="K54" s="136" t="s">
        <v>123</v>
      </c>
      <c r="L54" s="144">
        <f t="shared" si="1"/>
        <v>1</v>
      </c>
      <c r="M54" s="99">
        <f>HOUR(J54)</f>
        <v>3</v>
      </c>
      <c r="N54" s="99">
        <f>MINUTE(J54)</f>
        <v>16</v>
      </c>
      <c r="R54" s="129">
        <f t="shared" si="12"/>
        <v>23.662500000000001</v>
      </c>
      <c r="S54" s="129">
        <f t="shared" si="13"/>
        <v>23.798611111111111</v>
      </c>
      <c r="T54" s="129" t="b">
        <f t="shared" si="4"/>
        <v>0</v>
      </c>
      <c r="U54" s="129" t="b">
        <f t="shared" si="5"/>
        <v>0</v>
      </c>
      <c r="V54" s="29">
        <f t="shared" si="6"/>
        <v>0</v>
      </c>
      <c r="W54" s="29">
        <f t="shared" si="7"/>
        <v>0</v>
      </c>
      <c r="X54" s="29">
        <f t="shared" si="10"/>
        <v>0</v>
      </c>
      <c r="Y54" s="29">
        <f t="shared" si="11"/>
        <v>0</v>
      </c>
    </row>
    <row r="55" spans="1:25">
      <c r="A55" s="12">
        <v>53</v>
      </c>
      <c r="B55" s="13">
        <v>42618</v>
      </c>
      <c r="C55" s="14">
        <v>0.41666666666666669</v>
      </c>
      <c r="D55" s="109" t="s">
        <v>328</v>
      </c>
      <c r="E55" s="15" t="s">
        <v>349</v>
      </c>
      <c r="F55" s="33">
        <v>4.8</v>
      </c>
      <c r="G55" s="16">
        <v>42618</v>
      </c>
      <c r="H55" s="17">
        <v>0.63680555555555551</v>
      </c>
      <c r="I55" s="47" t="s">
        <v>253</v>
      </c>
      <c r="J55" s="17">
        <f t="shared" si="0"/>
        <v>0.22013888888888883</v>
      </c>
      <c r="K55" s="137"/>
      <c r="L55" s="144">
        <f t="shared" si="1"/>
        <v>1</v>
      </c>
      <c r="M55" s="99">
        <f>HOUR(J55)</f>
        <v>5</v>
      </c>
      <c r="N55" s="99">
        <f>MINUTE(J55)</f>
        <v>17</v>
      </c>
      <c r="R55" s="129">
        <f t="shared" si="12"/>
        <v>23.583333333333332</v>
      </c>
      <c r="S55" s="129">
        <f t="shared" si="13"/>
        <v>23.363194444444446</v>
      </c>
      <c r="T55" s="129" t="b">
        <f t="shared" si="4"/>
        <v>0</v>
      </c>
      <c r="U55" s="129" t="b">
        <f t="shared" si="5"/>
        <v>0</v>
      </c>
      <c r="V55" s="29">
        <f t="shared" si="6"/>
        <v>0</v>
      </c>
      <c r="W55" s="29">
        <f t="shared" si="7"/>
        <v>0</v>
      </c>
      <c r="X55" s="29">
        <f t="shared" si="10"/>
        <v>0</v>
      </c>
      <c r="Y55" s="29">
        <f t="shared" si="11"/>
        <v>0</v>
      </c>
    </row>
    <row r="56" spans="1:25">
      <c r="A56" s="12">
        <v>54</v>
      </c>
      <c r="B56" s="13">
        <v>42618</v>
      </c>
      <c r="C56" s="14">
        <v>0.6972222222222223</v>
      </c>
      <c r="D56" s="107" t="s">
        <v>335</v>
      </c>
      <c r="E56" s="15" t="s">
        <v>350</v>
      </c>
      <c r="F56" s="33">
        <v>4.5999999999999996</v>
      </c>
      <c r="G56" s="16">
        <v>42617</v>
      </c>
      <c r="H56" s="17">
        <v>6.3194444444444442E-2</v>
      </c>
      <c r="I56" s="49" t="s">
        <v>113</v>
      </c>
      <c r="J56" s="17">
        <f t="shared" si="0"/>
        <v>0.63402777777777786</v>
      </c>
      <c r="K56" s="137"/>
      <c r="L56" s="144">
        <f t="shared" si="1"/>
        <v>0</v>
      </c>
      <c r="M56" s="99"/>
      <c r="N56" s="99"/>
      <c r="R56" s="129">
        <f t="shared" si="12"/>
        <v>23.302777777777777</v>
      </c>
      <c r="S56" s="129">
        <f t="shared" si="13"/>
        <v>23.936805555555555</v>
      </c>
      <c r="T56" s="129">
        <f t="shared" si="4"/>
        <v>24.634027777777778</v>
      </c>
      <c r="U56" s="129" t="b">
        <f t="shared" si="5"/>
        <v>0</v>
      </c>
      <c r="V56" s="29">
        <f t="shared" si="6"/>
        <v>15</v>
      </c>
      <c r="W56" s="29">
        <f t="shared" si="7"/>
        <v>13</v>
      </c>
      <c r="X56" s="29">
        <f t="shared" si="10"/>
        <v>0</v>
      </c>
      <c r="Y56" s="29">
        <f t="shared" si="11"/>
        <v>0</v>
      </c>
    </row>
    <row r="57" spans="1:25">
      <c r="A57" s="12">
        <v>55</v>
      </c>
      <c r="B57" s="13">
        <v>42618</v>
      </c>
      <c r="C57" s="14">
        <v>0.87361111111111101</v>
      </c>
      <c r="D57" s="107" t="s">
        <v>51</v>
      </c>
      <c r="E57" s="15" t="s">
        <v>337</v>
      </c>
      <c r="F57" s="33">
        <v>4.5999999999999996</v>
      </c>
      <c r="G57" s="16">
        <v>42616</v>
      </c>
      <c r="H57" s="17">
        <v>0.90208333333333324</v>
      </c>
      <c r="I57" s="49" t="s">
        <v>252</v>
      </c>
      <c r="J57" s="17">
        <f t="shared" si="0"/>
        <v>2.8472222222222232E-2</v>
      </c>
      <c r="K57" s="137"/>
      <c r="L57" s="144">
        <f t="shared" si="1"/>
        <v>0</v>
      </c>
      <c r="M57" s="99"/>
      <c r="N57" s="99"/>
      <c r="R57" s="129">
        <f t="shared" si="12"/>
        <v>23.12638888888889</v>
      </c>
      <c r="S57" s="129">
        <f t="shared" si="13"/>
        <v>23.097916666666666</v>
      </c>
      <c r="T57" s="129" t="b">
        <f t="shared" si="4"/>
        <v>0</v>
      </c>
      <c r="U57" s="129" t="b">
        <f t="shared" si="5"/>
        <v>0</v>
      </c>
      <c r="V57" s="29">
        <f t="shared" si="6"/>
        <v>0</v>
      </c>
      <c r="W57" s="29">
        <f t="shared" si="7"/>
        <v>0</v>
      </c>
      <c r="X57" s="29">
        <f t="shared" si="10"/>
        <v>0</v>
      </c>
      <c r="Y57" s="29">
        <f t="shared" si="11"/>
        <v>0</v>
      </c>
    </row>
    <row r="58" spans="1:25">
      <c r="A58" s="12">
        <v>56</v>
      </c>
      <c r="B58" s="13">
        <v>42619</v>
      </c>
      <c r="C58" s="14">
        <v>0.70416666666666661</v>
      </c>
      <c r="D58" s="107" t="s">
        <v>351</v>
      </c>
      <c r="E58" s="15" t="s">
        <v>217</v>
      </c>
      <c r="F58" s="33"/>
      <c r="G58" s="16"/>
      <c r="H58" s="17"/>
      <c r="I58" s="49" t="s">
        <v>148</v>
      </c>
      <c r="J58" s="17"/>
      <c r="K58" s="137"/>
      <c r="L58" s="144">
        <f t="shared" si="1"/>
        <v>0</v>
      </c>
      <c r="M58" s="99"/>
      <c r="N58" s="99"/>
      <c r="R58" s="129">
        <f t="shared" si="12"/>
        <v>23.295833333333334</v>
      </c>
      <c r="S58" s="129">
        <f t="shared" si="13"/>
        <v>24</v>
      </c>
      <c r="T58" s="129" t="b">
        <f t="shared" si="4"/>
        <v>0</v>
      </c>
      <c r="U58" s="129" t="b">
        <f t="shared" si="5"/>
        <v>0</v>
      </c>
      <c r="V58" s="29">
        <f t="shared" si="6"/>
        <v>0</v>
      </c>
      <c r="W58" s="29">
        <f t="shared" si="7"/>
        <v>0</v>
      </c>
      <c r="X58" s="29">
        <f t="shared" si="10"/>
        <v>0</v>
      </c>
      <c r="Y58" s="29">
        <f t="shared" si="11"/>
        <v>0</v>
      </c>
    </row>
    <row r="59" spans="1:25">
      <c r="A59" s="12">
        <v>57</v>
      </c>
      <c r="B59" s="13">
        <v>42620</v>
      </c>
      <c r="C59" s="14">
        <v>0.16666666666666666</v>
      </c>
      <c r="D59" s="109" t="s">
        <v>45</v>
      </c>
      <c r="E59" s="15" t="s">
        <v>54</v>
      </c>
      <c r="F59" s="33">
        <v>4.5999999999999996</v>
      </c>
      <c r="G59" s="16">
        <v>42619</v>
      </c>
      <c r="H59" s="17">
        <v>0.66249999999999998</v>
      </c>
      <c r="I59" s="47" t="s">
        <v>25</v>
      </c>
      <c r="J59" s="17">
        <f t="shared" si="0"/>
        <v>0.49583333333333335</v>
      </c>
      <c r="K59" s="137"/>
      <c r="L59" s="144">
        <f t="shared" si="1"/>
        <v>0</v>
      </c>
      <c r="M59" s="99"/>
      <c r="N59" s="99"/>
      <c r="R59" s="129">
        <f t="shared" si="12"/>
        <v>23.833333333333332</v>
      </c>
      <c r="S59" s="129">
        <f t="shared" si="13"/>
        <v>23.337499999999999</v>
      </c>
      <c r="T59" s="129">
        <f t="shared" si="4"/>
        <v>23.504166666666666</v>
      </c>
      <c r="U59" s="129" t="b">
        <f t="shared" si="5"/>
        <v>0</v>
      </c>
      <c r="V59" s="29">
        <f t="shared" si="6"/>
        <v>12</v>
      </c>
      <c r="W59" s="29">
        <f t="shared" si="7"/>
        <v>6</v>
      </c>
      <c r="X59" s="29">
        <f t="shared" si="10"/>
        <v>0</v>
      </c>
      <c r="Y59" s="29">
        <f t="shared" si="11"/>
        <v>0</v>
      </c>
    </row>
    <row r="60" spans="1:25">
      <c r="A60" s="12">
        <v>58</v>
      </c>
      <c r="B60" s="13">
        <v>42620</v>
      </c>
      <c r="C60" s="14">
        <v>0.47013888888888888</v>
      </c>
      <c r="D60" s="107" t="s">
        <v>58</v>
      </c>
      <c r="E60" s="15" t="s">
        <v>352</v>
      </c>
      <c r="F60" s="33"/>
      <c r="G60" s="16"/>
      <c r="H60" s="17"/>
      <c r="I60" s="49" t="s">
        <v>148</v>
      </c>
      <c r="J60" s="17"/>
      <c r="K60" s="137"/>
      <c r="L60" s="144">
        <f t="shared" si="1"/>
        <v>0</v>
      </c>
      <c r="M60" s="99"/>
      <c r="N60" s="99"/>
      <c r="R60" s="129">
        <f t="shared" si="12"/>
        <v>23.52986111111111</v>
      </c>
      <c r="S60" s="129">
        <f t="shared" si="13"/>
        <v>24</v>
      </c>
      <c r="T60" s="129" t="b">
        <f t="shared" si="4"/>
        <v>0</v>
      </c>
      <c r="U60" s="129" t="b">
        <f t="shared" si="5"/>
        <v>0</v>
      </c>
      <c r="V60" s="29">
        <f t="shared" si="6"/>
        <v>0</v>
      </c>
      <c r="W60" s="29">
        <f t="shared" si="7"/>
        <v>0</v>
      </c>
      <c r="X60" s="29">
        <f t="shared" si="10"/>
        <v>0</v>
      </c>
      <c r="Y60" s="29">
        <f t="shared" si="11"/>
        <v>0</v>
      </c>
    </row>
    <row r="61" spans="1:25">
      <c r="A61" s="12">
        <v>59</v>
      </c>
      <c r="B61" s="13">
        <v>42620</v>
      </c>
      <c r="C61" s="14">
        <v>0.90902777777777777</v>
      </c>
      <c r="D61" s="107" t="s">
        <v>56</v>
      </c>
      <c r="E61" s="15" t="s">
        <v>57</v>
      </c>
      <c r="F61" s="33"/>
      <c r="G61" s="16"/>
      <c r="H61" s="17"/>
      <c r="I61" s="49" t="s">
        <v>148</v>
      </c>
      <c r="J61" s="17"/>
      <c r="K61" s="137"/>
      <c r="L61" s="144">
        <f t="shared" si="1"/>
        <v>0</v>
      </c>
      <c r="M61" s="99"/>
      <c r="N61" s="99"/>
      <c r="R61" s="129">
        <f t="shared" si="12"/>
        <v>23.090972222222224</v>
      </c>
      <c r="S61" s="129">
        <f t="shared" si="13"/>
        <v>24</v>
      </c>
      <c r="T61" s="129" t="b">
        <f t="shared" si="4"/>
        <v>0</v>
      </c>
      <c r="U61" s="129" t="b">
        <f t="shared" si="5"/>
        <v>0</v>
      </c>
      <c r="V61" s="29">
        <f t="shared" si="6"/>
        <v>0</v>
      </c>
      <c r="W61" s="29">
        <f t="shared" si="7"/>
        <v>0</v>
      </c>
      <c r="X61" s="29">
        <f t="shared" si="10"/>
        <v>0</v>
      </c>
      <c r="Y61" s="29">
        <f t="shared" si="11"/>
        <v>0</v>
      </c>
    </row>
    <row r="62" spans="1:25">
      <c r="A62" s="12">
        <v>60</v>
      </c>
      <c r="B62" s="13">
        <v>42621</v>
      </c>
      <c r="C62" s="14">
        <v>0.25</v>
      </c>
      <c r="D62" s="109" t="s">
        <v>42</v>
      </c>
      <c r="E62" s="15" t="s">
        <v>353</v>
      </c>
      <c r="F62" s="33"/>
      <c r="G62" s="16"/>
      <c r="H62" s="17"/>
      <c r="I62" s="49" t="s">
        <v>148</v>
      </c>
      <c r="J62" s="17"/>
      <c r="K62" s="137"/>
      <c r="L62" s="144">
        <f t="shared" si="1"/>
        <v>0</v>
      </c>
      <c r="M62" s="99"/>
      <c r="N62" s="99"/>
      <c r="R62" s="129">
        <f t="shared" si="12"/>
        <v>23.75</v>
      </c>
      <c r="S62" s="129">
        <f t="shared" si="13"/>
        <v>24</v>
      </c>
      <c r="T62" s="129" t="b">
        <f t="shared" si="4"/>
        <v>0</v>
      </c>
      <c r="U62" s="129" t="b">
        <f t="shared" si="5"/>
        <v>0</v>
      </c>
      <c r="V62" s="29">
        <f t="shared" si="6"/>
        <v>0</v>
      </c>
      <c r="W62" s="29">
        <f t="shared" si="7"/>
        <v>0</v>
      </c>
      <c r="X62" s="29">
        <f t="shared" si="10"/>
        <v>0</v>
      </c>
      <c r="Y62" s="29">
        <f t="shared" si="11"/>
        <v>0</v>
      </c>
    </row>
    <row r="63" spans="1:25">
      <c r="A63" s="12">
        <v>61</v>
      </c>
      <c r="B63" s="13">
        <v>42622</v>
      </c>
      <c r="C63" s="14">
        <v>0.58333333333333337</v>
      </c>
      <c r="D63" s="109" t="s">
        <v>60</v>
      </c>
      <c r="E63" s="37" t="s">
        <v>60</v>
      </c>
      <c r="F63" s="33">
        <v>3.8</v>
      </c>
      <c r="G63" s="16">
        <v>42625</v>
      </c>
      <c r="H63" s="17">
        <v>0.89166666666666661</v>
      </c>
      <c r="I63" s="49" t="s">
        <v>255</v>
      </c>
      <c r="J63" s="17">
        <f t="shared" si="0"/>
        <v>0.30833333333333324</v>
      </c>
      <c r="K63" s="137"/>
      <c r="L63" s="144">
        <f t="shared" si="1"/>
        <v>0</v>
      </c>
      <c r="M63" s="99"/>
      <c r="N63" s="99"/>
      <c r="R63" s="129">
        <f t="shared" si="12"/>
        <v>23.416666666666668</v>
      </c>
      <c r="S63" s="129">
        <f t="shared" si="13"/>
        <v>23.108333333333334</v>
      </c>
      <c r="T63" s="129" t="b">
        <f t="shared" si="4"/>
        <v>0</v>
      </c>
      <c r="U63" s="129" t="b">
        <f t="shared" si="5"/>
        <v>0</v>
      </c>
      <c r="V63" s="29">
        <f t="shared" si="6"/>
        <v>0</v>
      </c>
      <c r="W63" s="29">
        <f t="shared" si="7"/>
        <v>0</v>
      </c>
      <c r="X63" s="29">
        <f t="shared" si="10"/>
        <v>0</v>
      </c>
      <c r="Y63" s="29">
        <f t="shared" si="11"/>
        <v>0</v>
      </c>
    </row>
    <row r="64" spans="1:25">
      <c r="A64" s="12">
        <v>62</v>
      </c>
      <c r="B64" s="13">
        <v>42622</v>
      </c>
      <c r="C64" s="14">
        <v>0.95833333333333337</v>
      </c>
      <c r="D64" s="109" t="s">
        <v>157</v>
      </c>
      <c r="E64" s="15" t="s">
        <v>343</v>
      </c>
      <c r="F64" s="33"/>
      <c r="G64" s="16"/>
      <c r="H64" s="17"/>
      <c r="I64" s="49" t="s">
        <v>148</v>
      </c>
      <c r="J64" s="17"/>
      <c r="K64" s="137"/>
      <c r="L64" s="144">
        <f t="shared" si="1"/>
        <v>0</v>
      </c>
      <c r="M64" s="99"/>
      <c r="N64" s="99"/>
      <c r="R64" s="129">
        <f t="shared" si="12"/>
        <v>23.041666666666668</v>
      </c>
      <c r="S64" s="129">
        <f t="shared" si="13"/>
        <v>24</v>
      </c>
      <c r="T64" s="129" t="b">
        <f t="shared" si="4"/>
        <v>0</v>
      </c>
      <c r="U64" s="129" t="b">
        <f t="shared" si="5"/>
        <v>0</v>
      </c>
      <c r="V64" s="29">
        <f t="shared" si="6"/>
        <v>0</v>
      </c>
      <c r="W64" s="29">
        <f t="shared" si="7"/>
        <v>0</v>
      </c>
      <c r="X64" s="29">
        <f t="shared" si="10"/>
        <v>0</v>
      </c>
      <c r="Y64" s="29">
        <f t="shared" si="11"/>
        <v>0</v>
      </c>
    </row>
    <row r="65" spans="1:25">
      <c r="A65" s="12">
        <v>63</v>
      </c>
      <c r="B65" s="13">
        <v>42623</v>
      </c>
      <c r="C65" s="14">
        <v>6.6666666666666666E-2</v>
      </c>
      <c r="D65" s="107" t="s">
        <v>15</v>
      </c>
      <c r="E65" s="15" t="s">
        <v>16</v>
      </c>
      <c r="F65" s="33"/>
      <c r="G65" s="16"/>
      <c r="H65" s="17"/>
      <c r="I65" s="49" t="s">
        <v>148</v>
      </c>
      <c r="J65" s="17"/>
      <c r="K65" s="137"/>
      <c r="L65" s="144">
        <f t="shared" si="1"/>
        <v>0</v>
      </c>
      <c r="M65" s="99"/>
      <c r="N65" s="99"/>
      <c r="R65" s="129">
        <f t="shared" si="12"/>
        <v>23.933333333333334</v>
      </c>
      <c r="S65" s="129">
        <f t="shared" si="13"/>
        <v>24</v>
      </c>
      <c r="T65" s="129" t="b">
        <f t="shared" si="4"/>
        <v>0</v>
      </c>
      <c r="U65" s="129" t="b">
        <f t="shared" si="5"/>
        <v>0</v>
      </c>
      <c r="V65" s="29">
        <f t="shared" si="6"/>
        <v>0</v>
      </c>
      <c r="W65" s="29">
        <f t="shared" si="7"/>
        <v>0</v>
      </c>
      <c r="X65" s="29">
        <f t="shared" si="10"/>
        <v>0</v>
      </c>
      <c r="Y65" s="29">
        <f t="shared" si="11"/>
        <v>0</v>
      </c>
    </row>
    <row r="66" spans="1:25">
      <c r="A66" s="12">
        <v>64</v>
      </c>
      <c r="B66" s="13">
        <v>42623</v>
      </c>
      <c r="C66" s="14">
        <v>0.4826388888888889</v>
      </c>
      <c r="D66" s="107" t="s">
        <v>17</v>
      </c>
      <c r="E66" s="15" t="s">
        <v>340</v>
      </c>
      <c r="F66" s="33">
        <v>4.5999999999999996</v>
      </c>
      <c r="G66" s="16">
        <v>42622</v>
      </c>
      <c r="H66" s="17">
        <v>0.72499999999999998</v>
      </c>
      <c r="I66" s="47" t="s">
        <v>256</v>
      </c>
      <c r="J66" s="17">
        <f t="shared" si="0"/>
        <v>0.24236111111111108</v>
      </c>
      <c r="K66" s="137"/>
      <c r="L66" s="144">
        <f t="shared" si="1"/>
        <v>0</v>
      </c>
      <c r="M66" s="99"/>
      <c r="N66" s="99"/>
      <c r="R66" s="129">
        <f t="shared" si="12"/>
        <v>23.517361111111111</v>
      </c>
      <c r="S66" s="129">
        <f t="shared" si="13"/>
        <v>23.274999999999999</v>
      </c>
      <c r="T66" s="129">
        <f t="shared" si="4"/>
        <v>23.757638888888888</v>
      </c>
      <c r="U66" s="129" t="b">
        <f t="shared" si="5"/>
        <v>0</v>
      </c>
      <c r="V66" s="29">
        <f t="shared" si="6"/>
        <v>18</v>
      </c>
      <c r="W66" s="29">
        <f t="shared" si="7"/>
        <v>11</v>
      </c>
      <c r="X66" s="29">
        <f t="shared" si="10"/>
        <v>0</v>
      </c>
      <c r="Y66" s="29">
        <f t="shared" si="11"/>
        <v>0</v>
      </c>
    </row>
    <row r="67" spans="1:25">
      <c r="A67" s="12">
        <v>65</v>
      </c>
      <c r="B67" s="13">
        <v>42624</v>
      </c>
      <c r="C67" s="14">
        <v>8.3333333333333329E-2</v>
      </c>
      <c r="D67" s="107" t="s">
        <v>155</v>
      </c>
      <c r="E67" s="15" t="s">
        <v>341</v>
      </c>
      <c r="F67" s="33">
        <v>4.5</v>
      </c>
      <c r="G67" s="16">
        <v>42624</v>
      </c>
      <c r="H67" s="17">
        <v>0.83263888888888893</v>
      </c>
      <c r="I67" s="49" t="s">
        <v>257</v>
      </c>
      <c r="J67" s="17">
        <f t="shared" ref="J67:J130" si="14">ABS(C67-H67)</f>
        <v>0.74930555555555556</v>
      </c>
      <c r="K67" s="137"/>
      <c r="L67" s="144">
        <f t="shared" si="1"/>
        <v>1</v>
      </c>
      <c r="M67" s="99">
        <f>HOUR(J67)</f>
        <v>17</v>
      </c>
      <c r="N67" s="99">
        <f>MINUTE(J67)</f>
        <v>59</v>
      </c>
      <c r="R67" s="129">
        <f t="shared" si="12"/>
        <v>23.916666666666668</v>
      </c>
      <c r="S67" s="129">
        <f t="shared" si="13"/>
        <v>23.167361111111113</v>
      </c>
      <c r="T67" s="129" t="b">
        <f t="shared" si="4"/>
        <v>0</v>
      </c>
      <c r="U67" s="129" t="b">
        <f t="shared" si="5"/>
        <v>0</v>
      </c>
      <c r="V67" s="29">
        <f t="shared" si="6"/>
        <v>0</v>
      </c>
      <c r="W67" s="29">
        <f t="shared" si="7"/>
        <v>0</v>
      </c>
      <c r="X67" s="29">
        <f t="shared" si="10"/>
        <v>0</v>
      </c>
      <c r="Y67" s="29">
        <f t="shared" si="11"/>
        <v>0</v>
      </c>
    </row>
    <row r="68" spans="1:25">
      <c r="A68" s="12">
        <v>66</v>
      </c>
      <c r="B68" s="13">
        <v>42626</v>
      </c>
      <c r="C68" s="14">
        <v>0.14583333333333334</v>
      </c>
      <c r="D68" s="104" t="s">
        <v>328</v>
      </c>
      <c r="E68" s="15" t="s">
        <v>28</v>
      </c>
      <c r="F68" s="33">
        <v>5.2</v>
      </c>
      <c r="G68" s="16">
        <v>42627</v>
      </c>
      <c r="H68" s="17">
        <v>0.74652777777777779</v>
      </c>
      <c r="I68" s="49" t="s">
        <v>258</v>
      </c>
      <c r="J68" s="17">
        <f t="shared" si="14"/>
        <v>0.60069444444444442</v>
      </c>
      <c r="K68" s="137"/>
      <c r="L68" s="144">
        <f t="shared" ref="L68:L131" si="15">IF(B68=G68,1,0)</f>
        <v>0</v>
      </c>
      <c r="M68" s="99"/>
      <c r="N68" s="99"/>
      <c r="R68" s="129">
        <f t="shared" si="12"/>
        <v>23.854166666666668</v>
      </c>
      <c r="S68" s="129">
        <f t="shared" si="13"/>
        <v>23.253472222222221</v>
      </c>
      <c r="T68" s="129" t="b">
        <f t="shared" ref="T68:T131" si="16">IF(B68-G68=1,S68+C68)</f>
        <v>0</v>
      </c>
      <c r="U68" s="129">
        <f t="shared" ref="U68:U131" si="17">IF(B68-G68=-1,R68+H68)</f>
        <v>24.600694444444446</v>
      </c>
      <c r="V68" s="29">
        <f t="shared" ref="V68:V131" si="18">HOUR(T68)</f>
        <v>0</v>
      </c>
      <c r="W68" s="29">
        <f t="shared" ref="W68:W131" si="19">MINUTE(T68)</f>
        <v>0</v>
      </c>
      <c r="X68" s="29">
        <f t="shared" si="10"/>
        <v>14</v>
      </c>
      <c r="Y68" s="29">
        <f t="shared" si="11"/>
        <v>25</v>
      </c>
    </row>
    <row r="69" spans="1:25">
      <c r="A69" s="12">
        <v>67</v>
      </c>
      <c r="B69" s="13">
        <v>42626</v>
      </c>
      <c r="C69" s="14">
        <v>0.45833333333333331</v>
      </c>
      <c r="D69" s="109" t="s">
        <v>19</v>
      </c>
      <c r="E69" s="37" t="s">
        <v>19</v>
      </c>
      <c r="F69" s="33">
        <v>4.7</v>
      </c>
      <c r="G69" s="16">
        <v>42625</v>
      </c>
      <c r="H69" s="17">
        <v>0.92708333333333337</v>
      </c>
      <c r="I69" s="47" t="s">
        <v>19</v>
      </c>
      <c r="J69" s="17">
        <f t="shared" si="14"/>
        <v>0.46875000000000006</v>
      </c>
      <c r="K69" s="137"/>
      <c r="L69" s="144">
        <f t="shared" si="15"/>
        <v>0</v>
      </c>
      <c r="M69" s="99"/>
      <c r="N69" s="99"/>
      <c r="R69" s="129">
        <f t="shared" si="12"/>
        <v>23.541666666666668</v>
      </c>
      <c r="S69" s="129">
        <f t="shared" si="13"/>
        <v>23.072916666666668</v>
      </c>
      <c r="T69" s="129">
        <f t="shared" si="16"/>
        <v>23.53125</v>
      </c>
      <c r="U69" s="129" t="b">
        <f t="shared" si="17"/>
        <v>0</v>
      </c>
      <c r="V69" s="29">
        <f t="shared" si="18"/>
        <v>12</v>
      </c>
      <c r="W69" s="29">
        <f t="shared" si="19"/>
        <v>45</v>
      </c>
      <c r="X69" s="29">
        <f t="shared" si="10"/>
        <v>0</v>
      </c>
      <c r="Y69" s="29">
        <f t="shared" si="11"/>
        <v>0</v>
      </c>
    </row>
    <row r="70" spans="1:25">
      <c r="A70" s="12">
        <v>68</v>
      </c>
      <c r="B70" s="13">
        <v>42627</v>
      </c>
      <c r="C70" s="14">
        <v>9.5138888888888884E-2</v>
      </c>
      <c r="D70" s="104" t="s">
        <v>2</v>
      </c>
      <c r="E70" s="15" t="s">
        <v>218</v>
      </c>
      <c r="F70" s="33">
        <v>4.5999999999999996</v>
      </c>
      <c r="G70" s="16">
        <v>42627</v>
      </c>
      <c r="H70" s="17">
        <v>0.80763888888888891</v>
      </c>
      <c r="I70" s="47" t="s">
        <v>259</v>
      </c>
      <c r="J70" s="17">
        <f t="shared" si="14"/>
        <v>0.71250000000000002</v>
      </c>
      <c r="K70" s="137"/>
      <c r="L70" s="144">
        <f t="shared" si="15"/>
        <v>1</v>
      </c>
      <c r="M70" s="99">
        <f>HOUR(J70)</f>
        <v>17</v>
      </c>
      <c r="N70" s="99">
        <f>MINUTE(J70)</f>
        <v>6</v>
      </c>
      <c r="R70" s="129">
        <f t="shared" si="12"/>
        <v>23.90486111111111</v>
      </c>
      <c r="S70" s="129">
        <f t="shared" si="13"/>
        <v>23.192361111111111</v>
      </c>
      <c r="T70" s="129" t="b">
        <f t="shared" si="16"/>
        <v>0</v>
      </c>
      <c r="U70" s="129" t="b">
        <f t="shared" si="17"/>
        <v>0</v>
      </c>
      <c r="V70" s="29">
        <f t="shared" si="18"/>
        <v>0</v>
      </c>
      <c r="W70" s="29">
        <f t="shared" si="19"/>
        <v>0</v>
      </c>
      <c r="X70" s="29">
        <f t="shared" si="10"/>
        <v>0</v>
      </c>
      <c r="Y70" s="29">
        <f t="shared" si="11"/>
        <v>0</v>
      </c>
    </row>
    <row r="71" spans="1:25">
      <c r="A71" s="12">
        <v>69</v>
      </c>
      <c r="B71" s="13">
        <v>42629</v>
      </c>
      <c r="C71" s="14">
        <v>0.25</v>
      </c>
      <c r="D71" s="109" t="s">
        <v>219</v>
      </c>
      <c r="E71" s="37" t="s">
        <v>219</v>
      </c>
      <c r="F71" s="33"/>
      <c r="G71" s="16"/>
      <c r="H71" s="17"/>
      <c r="I71" s="49" t="s">
        <v>148</v>
      </c>
      <c r="J71" s="17"/>
      <c r="K71" s="137"/>
      <c r="L71" s="144">
        <f t="shared" si="15"/>
        <v>0</v>
      </c>
      <c r="M71" s="99"/>
      <c r="N71" s="99"/>
      <c r="R71" s="129">
        <f t="shared" si="12"/>
        <v>23.75</v>
      </c>
      <c r="S71" s="129">
        <f t="shared" si="13"/>
        <v>24</v>
      </c>
      <c r="T71" s="129" t="b">
        <f t="shared" si="16"/>
        <v>0</v>
      </c>
      <c r="U71" s="129" t="b">
        <f t="shared" si="17"/>
        <v>0</v>
      </c>
      <c r="V71" s="29">
        <f t="shared" si="18"/>
        <v>0</v>
      </c>
      <c r="W71" s="29">
        <f t="shared" si="19"/>
        <v>0</v>
      </c>
      <c r="X71" s="29">
        <f t="shared" si="10"/>
        <v>0</v>
      </c>
      <c r="Y71" s="29">
        <f t="shared" si="11"/>
        <v>0</v>
      </c>
    </row>
    <row r="72" spans="1:25">
      <c r="A72" s="12">
        <v>70</v>
      </c>
      <c r="B72" s="13">
        <v>42631</v>
      </c>
      <c r="C72" s="14">
        <v>8.3333333333333329E-2</v>
      </c>
      <c r="D72" s="109" t="s">
        <v>220</v>
      </c>
      <c r="E72" s="15" t="s">
        <v>354</v>
      </c>
      <c r="F72" s="33">
        <v>4.5</v>
      </c>
      <c r="G72" s="16">
        <v>42625</v>
      </c>
      <c r="H72" s="17">
        <v>0.70833333333333337</v>
      </c>
      <c r="I72" s="49" t="s">
        <v>260</v>
      </c>
      <c r="J72" s="17">
        <f t="shared" si="14"/>
        <v>0.625</v>
      </c>
      <c r="K72" s="137"/>
      <c r="L72" s="144">
        <f t="shared" si="15"/>
        <v>0</v>
      </c>
      <c r="M72" s="99"/>
      <c r="N72" s="99"/>
      <c r="R72" s="129">
        <f t="shared" si="12"/>
        <v>23.916666666666668</v>
      </c>
      <c r="S72" s="129">
        <f t="shared" si="13"/>
        <v>23.291666666666668</v>
      </c>
      <c r="T72" s="129" t="b">
        <f t="shared" si="16"/>
        <v>0</v>
      </c>
      <c r="U72" s="129" t="b">
        <f t="shared" si="17"/>
        <v>0</v>
      </c>
      <c r="V72" s="29">
        <f t="shared" si="18"/>
        <v>0</v>
      </c>
      <c r="W72" s="29">
        <f t="shared" si="19"/>
        <v>0</v>
      </c>
      <c r="X72" s="29">
        <f t="shared" si="10"/>
        <v>0</v>
      </c>
      <c r="Y72" s="29">
        <f t="shared" si="11"/>
        <v>0</v>
      </c>
    </row>
    <row r="73" spans="1:25">
      <c r="A73" s="12">
        <v>71</v>
      </c>
      <c r="B73" s="13">
        <v>42631</v>
      </c>
      <c r="C73" s="14">
        <v>0.22083333333333333</v>
      </c>
      <c r="D73" s="109" t="s">
        <v>222</v>
      </c>
      <c r="E73" s="37" t="s">
        <v>222</v>
      </c>
      <c r="F73" s="33"/>
      <c r="G73" s="16"/>
      <c r="H73" s="17"/>
      <c r="I73" s="49" t="s">
        <v>148</v>
      </c>
      <c r="J73" s="17"/>
      <c r="K73" s="137"/>
      <c r="L73" s="144">
        <f t="shared" si="15"/>
        <v>0</v>
      </c>
      <c r="M73" s="99"/>
      <c r="N73" s="99"/>
      <c r="R73" s="129">
        <f t="shared" si="12"/>
        <v>23.779166666666665</v>
      </c>
      <c r="S73" s="129">
        <f t="shared" si="13"/>
        <v>24</v>
      </c>
      <c r="T73" s="129" t="b">
        <f t="shared" si="16"/>
        <v>0</v>
      </c>
      <c r="U73" s="129" t="b">
        <f t="shared" si="17"/>
        <v>0</v>
      </c>
      <c r="V73" s="29">
        <f t="shared" si="18"/>
        <v>0</v>
      </c>
      <c r="W73" s="29">
        <f t="shared" si="19"/>
        <v>0</v>
      </c>
      <c r="X73" s="29">
        <f t="shared" si="10"/>
        <v>0</v>
      </c>
      <c r="Y73" s="29">
        <f t="shared" si="11"/>
        <v>0</v>
      </c>
    </row>
    <row r="74" spans="1:25">
      <c r="A74" s="12">
        <v>72</v>
      </c>
      <c r="B74" s="13">
        <v>42632</v>
      </c>
      <c r="C74" s="14">
        <v>0.30555555555555552</v>
      </c>
      <c r="D74" s="104" t="s">
        <v>328</v>
      </c>
      <c r="E74" s="15" t="s">
        <v>349</v>
      </c>
      <c r="F74" s="33">
        <v>4.7</v>
      </c>
      <c r="G74" s="16">
        <v>42629</v>
      </c>
      <c r="H74" s="17">
        <v>0.10972222222222222</v>
      </c>
      <c r="I74" s="49" t="s">
        <v>261</v>
      </c>
      <c r="J74" s="17">
        <f t="shared" si="14"/>
        <v>0.1958333333333333</v>
      </c>
      <c r="K74" s="137"/>
      <c r="L74" s="144">
        <f t="shared" si="15"/>
        <v>0</v>
      </c>
      <c r="M74" s="99"/>
      <c r="N74" s="99"/>
      <c r="R74" s="129">
        <f t="shared" si="12"/>
        <v>23.694444444444443</v>
      </c>
      <c r="S74" s="129">
        <f t="shared" si="13"/>
        <v>23.890277777777779</v>
      </c>
      <c r="T74" s="129" t="b">
        <f t="shared" si="16"/>
        <v>0</v>
      </c>
      <c r="U74" s="129" t="b">
        <f t="shared" si="17"/>
        <v>0</v>
      </c>
      <c r="V74" s="29">
        <f t="shared" si="18"/>
        <v>0</v>
      </c>
      <c r="W74" s="29">
        <f t="shared" si="19"/>
        <v>0</v>
      </c>
      <c r="X74" s="29">
        <f t="shared" si="10"/>
        <v>0</v>
      </c>
      <c r="Y74" s="29">
        <f t="shared" si="11"/>
        <v>0</v>
      </c>
    </row>
    <row r="75" spans="1:25">
      <c r="A75" s="12">
        <v>73</v>
      </c>
      <c r="B75" s="13">
        <v>42632</v>
      </c>
      <c r="C75" s="14">
        <v>0.34027777777777773</v>
      </c>
      <c r="D75" s="109" t="s">
        <v>45</v>
      </c>
      <c r="E75" s="15" t="s">
        <v>46</v>
      </c>
      <c r="F75" s="33">
        <v>4.5999999999999996</v>
      </c>
      <c r="G75" s="16">
        <v>42630</v>
      </c>
      <c r="H75" s="17">
        <v>0.93055555555555547</v>
      </c>
      <c r="I75" s="49" t="s">
        <v>45</v>
      </c>
      <c r="J75" s="17">
        <f t="shared" si="14"/>
        <v>0.59027777777777768</v>
      </c>
      <c r="K75" s="137"/>
      <c r="L75" s="144">
        <f t="shared" si="15"/>
        <v>0</v>
      </c>
      <c r="M75" s="99"/>
      <c r="N75" s="99"/>
      <c r="R75" s="129">
        <f t="shared" si="12"/>
        <v>23.659722222222221</v>
      </c>
      <c r="S75" s="129">
        <f t="shared" si="13"/>
        <v>23.069444444444443</v>
      </c>
      <c r="T75" s="129" t="b">
        <f t="shared" si="16"/>
        <v>0</v>
      </c>
      <c r="U75" s="129" t="b">
        <f t="shared" si="17"/>
        <v>0</v>
      </c>
      <c r="V75" s="29">
        <f t="shared" si="18"/>
        <v>0</v>
      </c>
      <c r="W75" s="29">
        <f t="shared" si="19"/>
        <v>0</v>
      </c>
      <c r="X75" s="29">
        <f t="shared" si="10"/>
        <v>0</v>
      </c>
      <c r="Y75" s="29">
        <f t="shared" si="11"/>
        <v>0</v>
      </c>
    </row>
    <row r="76" spans="1:25">
      <c r="A76" s="12">
        <v>74</v>
      </c>
      <c r="B76" s="13">
        <v>42632</v>
      </c>
      <c r="C76" s="14">
        <v>0.45833333333333331</v>
      </c>
      <c r="D76" s="109" t="s">
        <v>48</v>
      </c>
      <c r="E76" s="37" t="s">
        <v>48</v>
      </c>
      <c r="F76" s="33">
        <v>2</v>
      </c>
      <c r="G76" s="16">
        <v>42631</v>
      </c>
      <c r="H76" s="17">
        <v>0.38819444444444445</v>
      </c>
      <c r="I76" s="47" t="s">
        <v>48</v>
      </c>
      <c r="J76" s="17">
        <f t="shared" si="14"/>
        <v>7.0138888888888862E-2</v>
      </c>
      <c r="K76" s="137"/>
      <c r="L76" s="144">
        <f t="shared" si="15"/>
        <v>0</v>
      </c>
      <c r="M76" s="99"/>
      <c r="N76" s="99"/>
      <c r="R76" s="129">
        <f t="shared" si="12"/>
        <v>23.541666666666668</v>
      </c>
      <c r="S76" s="129">
        <f t="shared" si="13"/>
        <v>23.611805555555556</v>
      </c>
      <c r="T76" s="129">
        <f t="shared" si="16"/>
        <v>24.070138888888888</v>
      </c>
      <c r="U76" s="129" t="b">
        <f t="shared" si="17"/>
        <v>0</v>
      </c>
      <c r="V76" s="29">
        <f t="shared" si="18"/>
        <v>1</v>
      </c>
      <c r="W76" s="29">
        <f t="shared" si="19"/>
        <v>41</v>
      </c>
      <c r="X76" s="29">
        <f t="shared" si="10"/>
        <v>0</v>
      </c>
      <c r="Y76" s="29">
        <f t="shared" si="11"/>
        <v>0</v>
      </c>
    </row>
    <row r="77" spans="1:25">
      <c r="A77" s="12">
        <v>75</v>
      </c>
      <c r="B77" s="13">
        <v>42633</v>
      </c>
      <c r="C77" s="14">
        <v>0.16666666666666666</v>
      </c>
      <c r="D77" s="109" t="s">
        <v>47</v>
      </c>
      <c r="E77" s="37" t="s">
        <v>47</v>
      </c>
      <c r="F77" s="33">
        <v>4.5</v>
      </c>
      <c r="G77" s="16">
        <v>42633</v>
      </c>
      <c r="H77" s="17">
        <v>0.40416666666666662</v>
      </c>
      <c r="I77" s="47" t="s">
        <v>151</v>
      </c>
      <c r="J77" s="17">
        <f t="shared" si="14"/>
        <v>0.23749999999999996</v>
      </c>
      <c r="K77" s="137"/>
      <c r="L77" s="144">
        <f t="shared" si="15"/>
        <v>1</v>
      </c>
      <c r="M77" s="99">
        <f>HOUR(J77)</f>
        <v>5</v>
      </c>
      <c r="N77" s="99">
        <f>MINUTE(J77)</f>
        <v>42</v>
      </c>
      <c r="R77" s="129">
        <f t="shared" si="12"/>
        <v>23.833333333333332</v>
      </c>
      <c r="S77" s="129">
        <f t="shared" si="13"/>
        <v>23.595833333333335</v>
      </c>
      <c r="T77" s="129" t="b">
        <f t="shared" si="16"/>
        <v>0</v>
      </c>
      <c r="U77" s="129" t="b">
        <f t="shared" si="17"/>
        <v>0</v>
      </c>
      <c r="V77" s="29">
        <f t="shared" si="18"/>
        <v>0</v>
      </c>
      <c r="W77" s="29">
        <f t="shared" si="19"/>
        <v>0</v>
      </c>
      <c r="X77" s="29">
        <f t="shared" si="10"/>
        <v>0</v>
      </c>
      <c r="Y77" s="29">
        <f t="shared" si="11"/>
        <v>0</v>
      </c>
    </row>
    <row r="78" spans="1:25">
      <c r="A78" s="12">
        <v>76</v>
      </c>
      <c r="B78" s="13">
        <v>42633</v>
      </c>
      <c r="C78" s="14">
        <v>0.81041666666666667</v>
      </c>
      <c r="D78" s="107" t="s">
        <v>42</v>
      </c>
      <c r="E78" s="15" t="s">
        <v>355</v>
      </c>
      <c r="F78" s="33">
        <v>4.5</v>
      </c>
      <c r="G78" s="16">
        <v>42633</v>
      </c>
      <c r="H78" s="17">
        <v>0.40416666666666662</v>
      </c>
      <c r="I78" s="47" t="s">
        <v>151</v>
      </c>
      <c r="J78" s="17">
        <f t="shared" si="14"/>
        <v>0.40625000000000006</v>
      </c>
      <c r="K78" s="137"/>
      <c r="L78" s="144">
        <f t="shared" si="15"/>
        <v>1</v>
      </c>
      <c r="M78" s="99">
        <f>HOUR(J78)</f>
        <v>9</v>
      </c>
      <c r="N78" s="99">
        <f>MINUTE(J78)</f>
        <v>45</v>
      </c>
      <c r="R78" s="129">
        <f t="shared" si="12"/>
        <v>23.189583333333335</v>
      </c>
      <c r="S78" s="129">
        <f t="shared" si="13"/>
        <v>23.595833333333335</v>
      </c>
      <c r="T78" s="129" t="b">
        <f t="shared" si="16"/>
        <v>0</v>
      </c>
      <c r="U78" s="129" t="b">
        <f t="shared" si="17"/>
        <v>0</v>
      </c>
      <c r="V78" s="29">
        <f t="shared" si="18"/>
        <v>0</v>
      </c>
      <c r="W78" s="29">
        <f t="shared" si="19"/>
        <v>0</v>
      </c>
      <c r="X78" s="29">
        <f t="shared" si="10"/>
        <v>0</v>
      </c>
      <c r="Y78" s="29">
        <f t="shared" si="11"/>
        <v>0</v>
      </c>
    </row>
    <row r="79" spans="1:25">
      <c r="A79" s="12">
        <v>77</v>
      </c>
      <c r="B79" s="13">
        <v>42634</v>
      </c>
      <c r="C79" s="14">
        <v>0.5</v>
      </c>
      <c r="D79" s="109" t="s">
        <v>45</v>
      </c>
      <c r="E79" s="15" t="s">
        <v>221</v>
      </c>
      <c r="F79" s="33">
        <v>5.2</v>
      </c>
      <c r="G79" s="16">
        <v>42634</v>
      </c>
      <c r="H79" s="17">
        <v>0.2388888888888889</v>
      </c>
      <c r="I79" s="47" t="s">
        <v>45</v>
      </c>
      <c r="J79" s="17">
        <f t="shared" si="14"/>
        <v>0.26111111111111107</v>
      </c>
      <c r="K79" s="137"/>
      <c r="L79" s="144">
        <f t="shared" si="15"/>
        <v>1</v>
      </c>
      <c r="M79" s="99">
        <f>HOUR(J79)</f>
        <v>6</v>
      </c>
      <c r="N79" s="99">
        <f>MINUTE(J79)</f>
        <v>16</v>
      </c>
      <c r="R79" s="129">
        <f t="shared" si="12"/>
        <v>23.5</v>
      </c>
      <c r="S79" s="129">
        <f t="shared" si="13"/>
        <v>23.761111111111113</v>
      </c>
      <c r="T79" s="129" t="b">
        <f t="shared" si="16"/>
        <v>0</v>
      </c>
      <c r="U79" s="129" t="b">
        <f t="shared" si="17"/>
        <v>0</v>
      </c>
      <c r="V79" s="29">
        <f t="shared" si="18"/>
        <v>0</v>
      </c>
      <c r="W79" s="29">
        <f t="shared" si="19"/>
        <v>0</v>
      </c>
      <c r="X79" s="29">
        <f t="shared" si="10"/>
        <v>0</v>
      </c>
      <c r="Y79" s="29">
        <f t="shared" si="11"/>
        <v>0</v>
      </c>
    </row>
    <row r="80" spans="1:25">
      <c r="A80" s="69">
        <v>78</v>
      </c>
      <c r="B80" s="70">
        <v>42635</v>
      </c>
      <c r="C80" s="71">
        <v>0.7284722222222223</v>
      </c>
      <c r="D80" s="103" t="s">
        <v>36</v>
      </c>
      <c r="E80" s="73" t="s">
        <v>37</v>
      </c>
      <c r="F80" s="74">
        <v>4.8</v>
      </c>
      <c r="G80" s="70">
        <v>42635</v>
      </c>
      <c r="H80" s="71">
        <v>0.68055555555555547</v>
      </c>
      <c r="I80" s="75" t="s">
        <v>262</v>
      </c>
      <c r="J80" s="71">
        <f t="shared" si="14"/>
        <v>4.7916666666666829E-2</v>
      </c>
      <c r="K80" s="136" t="s">
        <v>123</v>
      </c>
      <c r="L80" s="144">
        <f t="shared" si="15"/>
        <v>1</v>
      </c>
      <c r="M80" s="99">
        <f>HOUR(J80)</f>
        <v>1</v>
      </c>
      <c r="N80" s="99">
        <f>MINUTE(J80)</f>
        <v>9</v>
      </c>
      <c r="R80" s="129">
        <f t="shared" si="12"/>
        <v>23.271527777777777</v>
      </c>
      <c r="S80" s="129">
        <f t="shared" si="13"/>
        <v>23.319444444444443</v>
      </c>
      <c r="T80" s="129" t="b">
        <f t="shared" si="16"/>
        <v>0</v>
      </c>
      <c r="U80" s="129" t="b">
        <f t="shared" si="17"/>
        <v>0</v>
      </c>
      <c r="V80" s="29">
        <f t="shared" si="18"/>
        <v>0</v>
      </c>
      <c r="W80" s="29">
        <f t="shared" si="19"/>
        <v>0</v>
      </c>
      <c r="X80" s="29">
        <f t="shared" ref="X80:X143" si="20">HOUR(U80)</f>
        <v>0</v>
      </c>
      <c r="Y80" s="29">
        <f t="shared" ref="Y80:Y143" si="21">MINUTE(U80)</f>
        <v>0</v>
      </c>
    </row>
    <row r="81" spans="1:25">
      <c r="A81" s="12">
        <v>79</v>
      </c>
      <c r="B81" s="13">
        <v>42636</v>
      </c>
      <c r="C81" s="14">
        <v>0.41666666666666669</v>
      </c>
      <c r="D81" s="107" t="s">
        <v>58</v>
      </c>
      <c r="E81" s="15" t="s">
        <v>356</v>
      </c>
      <c r="F81" s="33">
        <v>3.4</v>
      </c>
      <c r="G81" s="16">
        <v>42637</v>
      </c>
      <c r="H81" s="17">
        <v>0.38263888888888892</v>
      </c>
      <c r="I81" s="47" t="s">
        <v>263</v>
      </c>
      <c r="J81" s="17">
        <f t="shared" si="14"/>
        <v>3.4027777777777768E-2</v>
      </c>
      <c r="K81" s="137"/>
      <c r="L81" s="144">
        <f t="shared" si="15"/>
        <v>0</v>
      </c>
      <c r="M81" s="99"/>
      <c r="N81" s="99"/>
      <c r="R81" s="129">
        <f t="shared" si="12"/>
        <v>23.583333333333332</v>
      </c>
      <c r="S81" s="129">
        <f t="shared" si="13"/>
        <v>23.617361111111112</v>
      </c>
      <c r="T81" s="129" t="b">
        <f t="shared" si="16"/>
        <v>0</v>
      </c>
      <c r="U81" s="129">
        <f t="shared" si="17"/>
        <v>23.96597222222222</v>
      </c>
      <c r="V81" s="29">
        <f t="shared" si="18"/>
        <v>0</v>
      </c>
      <c r="W81" s="29">
        <f t="shared" si="19"/>
        <v>0</v>
      </c>
      <c r="X81" s="29">
        <f t="shared" si="20"/>
        <v>23</v>
      </c>
      <c r="Y81" s="29">
        <f t="shared" si="21"/>
        <v>11</v>
      </c>
    </row>
    <row r="82" spans="1:25">
      <c r="A82" s="12">
        <v>80</v>
      </c>
      <c r="B82" s="13">
        <v>42637</v>
      </c>
      <c r="C82" s="14">
        <v>0</v>
      </c>
      <c r="D82" s="109" t="s">
        <v>38</v>
      </c>
      <c r="E82" s="37" t="s">
        <v>38</v>
      </c>
      <c r="F82" s="33">
        <v>4.2</v>
      </c>
      <c r="G82" s="16">
        <v>42637</v>
      </c>
      <c r="H82" s="17">
        <v>0.4</v>
      </c>
      <c r="I82" s="47" t="s">
        <v>38</v>
      </c>
      <c r="J82" s="17">
        <f t="shared" si="14"/>
        <v>0.4</v>
      </c>
      <c r="K82" s="137"/>
      <c r="L82" s="144">
        <f t="shared" si="15"/>
        <v>1</v>
      </c>
      <c r="M82" s="99">
        <f>HOUR(J82)</f>
        <v>9</v>
      </c>
      <c r="N82" s="99">
        <f>MINUTE(J82)</f>
        <v>36</v>
      </c>
      <c r="R82" s="129">
        <f t="shared" si="12"/>
        <v>24</v>
      </c>
      <c r="S82" s="129">
        <f t="shared" si="13"/>
        <v>23.6</v>
      </c>
      <c r="T82" s="129" t="b">
        <f t="shared" si="16"/>
        <v>0</v>
      </c>
      <c r="U82" s="129" t="b">
        <f t="shared" si="17"/>
        <v>0</v>
      </c>
      <c r="V82" s="29">
        <f t="shared" si="18"/>
        <v>0</v>
      </c>
      <c r="W82" s="29">
        <f t="shared" si="19"/>
        <v>0</v>
      </c>
      <c r="X82" s="29">
        <f t="shared" si="20"/>
        <v>0</v>
      </c>
      <c r="Y82" s="29">
        <f t="shared" si="21"/>
        <v>0</v>
      </c>
    </row>
    <row r="83" spans="1:25">
      <c r="A83" s="12">
        <v>81</v>
      </c>
      <c r="B83" s="13">
        <v>42637</v>
      </c>
      <c r="C83" s="14">
        <v>0.21875</v>
      </c>
      <c r="D83" s="109" t="s">
        <v>32</v>
      </c>
      <c r="E83" s="37" t="s">
        <v>32</v>
      </c>
      <c r="F83" s="33">
        <v>4.7</v>
      </c>
      <c r="G83" s="16">
        <v>42636</v>
      </c>
      <c r="H83" s="17">
        <v>0.4513888888888889</v>
      </c>
      <c r="I83" s="47" t="s">
        <v>82</v>
      </c>
      <c r="J83" s="17">
        <f t="shared" si="14"/>
        <v>0.2326388888888889</v>
      </c>
      <c r="K83" s="137"/>
      <c r="L83" s="144">
        <f t="shared" si="15"/>
        <v>0</v>
      </c>
      <c r="M83" s="99"/>
      <c r="N83" s="99"/>
      <c r="R83" s="129">
        <f t="shared" si="12"/>
        <v>23.78125</v>
      </c>
      <c r="S83" s="129">
        <f t="shared" si="13"/>
        <v>23.548611111111111</v>
      </c>
      <c r="T83" s="129">
        <f t="shared" si="16"/>
        <v>23.767361111111111</v>
      </c>
      <c r="U83" s="129" t="b">
        <f t="shared" si="17"/>
        <v>0</v>
      </c>
      <c r="V83" s="29">
        <f t="shared" si="18"/>
        <v>18</v>
      </c>
      <c r="W83" s="29">
        <f t="shared" si="19"/>
        <v>25</v>
      </c>
      <c r="X83" s="29">
        <f t="shared" si="20"/>
        <v>0</v>
      </c>
      <c r="Y83" s="29">
        <f t="shared" si="21"/>
        <v>0</v>
      </c>
    </row>
    <row r="84" spans="1:25">
      <c r="A84" s="69">
        <v>82</v>
      </c>
      <c r="B84" s="70">
        <v>42637</v>
      </c>
      <c r="C84" s="71">
        <v>0.57708333333333328</v>
      </c>
      <c r="D84" s="110" t="s">
        <v>326</v>
      </c>
      <c r="E84" s="73" t="s">
        <v>61</v>
      </c>
      <c r="F84" s="74">
        <v>4.5</v>
      </c>
      <c r="G84" s="70">
        <v>42637</v>
      </c>
      <c r="H84" s="71">
        <v>0.44930555555555557</v>
      </c>
      <c r="I84" s="75" t="s">
        <v>264</v>
      </c>
      <c r="J84" s="71">
        <f t="shared" si="14"/>
        <v>0.12777777777777771</v>
      </c>
      <c r="K84" s="136" t="s">
        <v>123</v>
      </c>
      <c r="L84" s="144">
        <f t="shared" si="15"/>
        <v>1</v>
      </c>
      <c r="M84" s="99">
        <f>HOUR(J84)</f>
        <v>3</v>
      </c>
      <c r="N84" s="99">
        <f>MINUTE(J84)</f>
        <v>4</v>
      </c>
      <c r="R84" s="129">
        <f t="shared" si="12"/>
        <v>23.422916666666666</v>
      </c>
      <c r="S84" s="129">
        <f t="shared" si="13"/>
        <v>23.550694444444446</v>
      </c>
      <c r="T84" s="129" t="b">
        <f t="shared" si="16"/>
        <v>0</v>
      </c>
      <c r="U84" s="129" t="b">
        <f t="shared" si="17"/>
        <v>0</v>
      </c>
      <c r="V84" s="29">
        <f t="shared" si="18"/>
        <v>0</v>
      </c>
      <c r="W84" s="29">
        <f t="shared" si="19"/>
        <v>0</v>
      </c>
      <c r="X84" s="29">
        <f t="shared" si="20"/>
        <v>0</v>
      </c>
      <c r="Y84" s="29">
        <f t="shared" si="21"/>
        <v>0</v>
      </c>
    </row>
    <row r="85" spans="1:25">
      <c r="A85" s="69">
        <v>83</v>
      </c>
      <c r="B85" s="70">
        <v>42638</v>
      </c>
      <c r="C85" s="71">
        <v>0.24513888888888888</v>
      </c>
      <c r="D85" s="110" t="s">
        <v>45</v>
      </c>
      <c r="E85" s="73" t="s">
        <v>208</v>
      </c>
      <c r="F85" s="74">
        <v>4.3</v>
      </c>
      <c r="G85" s="70">
        <v>42638</v>
      </c>
      <c r="H85" s="71">
        <v>0.38819444444444445</v>
      </c>
      <c r="I85" s="75" t="s">
        <v>265</v>
      </c>
      <c r="J85" s="71">
        <f t="shared" si="14"/>
        <v>0.14305555555555557</v>
      </c>
      <c r="K85" s="136" t="s">
        <v>123</v>
      </c>
      <c r="L85" s="144">
        <f t="shared" si="15"/>
        <v>1</v>
      </c>
      <c r="M85" s="99">
        <f>HOUR(J85)</f>
        <v>3</v>
      </c>
      <c r="N85" s="99">
        <f>MINUTE(J85)</f>
        <v>26</v>
      </c>
      <c r="R85" s="129">
        <f t="shared" si="12"/>
        <v>23.754861111111111</v>
      </c>
      <c r="S85" s="129">
        <f t="shared" si="13"/>
        <v>23.611805555555556</v>
      </c>
      <c r="T85" s="129" t="b">
        <f t="shared" si="16"/>
        <v>0</v>
      </c>
      <c r="U85" s="129" t="b">
        <f t="shared" si="17"/>
        <v>0</v>
      </c>
      <c r="V85" s="29">
        <f t="shared" si="18"/>
        <v>0</v>
      </c>
      <c r="W85" s="29">
        <f t="shared" si="19"/>
        <v>0</v>
      </c>
      <c r="X85" s="29">
        <f t="shared" si="20"/>
        <v>0</v>
      </c>
      <c r="Y85" s="29">
        <f t="shared" si="21"/>
        <v>0</v>
      </c>
    </row>
    <row r="86" spans="1:25">
      <c r="A86" s="12">
        <v>84</v>
      </c>
      <c r="B86" s="13">
        <v>42638</v>
      </c>
      <c r="C86" s="14">
        <v>0.35625000000000001</v>
      </c>
      <c r="D86" s="107" t="s">
        <v>156</v>
      </c>
      <c r="E86" s="15" t="s">
        <v>357</v>
      </c>
      <c r="F86" s="33">
        <v>4.2</v>
      </c>
      <c r="G86" s="16">
        <v>42640</v>
      </c>
      <c r="H86" s="17">
        <v>0.66319444444444442</v>
      </c>
      <c r="I86" s="49" t="s">
        <v>156</v>
      </c>
      <c r="J86" s="17">
        <f t="shared" si="14"/>
        <v>0.30694444444444441</v>
      </c>
      <c r="K86" s="137"/>
      <c r="L86" s="144">
        <f t="shared" si="15"/>
        <v>0</v>
      </c>
      <c r="M86" s="99"/>
      <c r="N86" s="99"/>
      <c r="R86" s="129">
        <f t="shared" si="12"/>
        <v>23.643750000000001</v>
      </c>
      <c r="S86" s="129">
        <f t="shared" si="13"/>
        <v>23.336805555555557</v>
      </c>
      <c r="T86" s="129" t="b">
        <f t="shared" si="16"/>
        <v>0</v>
      </c>
      <c r="U86" s="129" t="b">
        <f t="shared" si="17"/>
        <v>0</v>
      </c>
      <c r="V86" s="29">
        <f t="shared" si="18"/>
        <v>0</v>
      </c>
      <c r="W86" s="29">
        <f t="shared" si="19"/>
        <v>0</v>
      </c>
      <c r="X86" s="29">
        <f t="shared" si="20"/>
        <v>0</v>
      </c>
      <c r="Y86" s="29">
        <f t="shared" si="21"/>
        <v>0</v>
      </c>
    </row>
    <row r="87" spans="1:25">
      <c r="A87" s="12">
        <v>85</v>
      </c>
      <c r="B87" s="13">
        <v>42638</v>
      </c>
      <c r="C87" s="14">
        <v>0.39583333333333331</v>
      </c>
      <c r="D87" s="109" t="s">
        <v>15</v>
      </c>
      <c r="E87" s="15" t="s">
        <v>327</v>
      </c>
      <c r="F87" s="33">
        <v>4.0999999999999996</v>
      </c>
      <c r="G87" s="16">
        <v>42638</v>
      </c>
      <c r="H87" s="17">
        <v>0.8125</v>
      </c>
      <c r="I87" s="47" t="s">
        <v>15</v>
      </c>
      <c r="J87" s="17">
        <f t="shared" si="14"/>
        <v>0.41666666666666669</v>
      </c>
      <c r="K87" s="137"/>
      <c r="L87" s="144">
        <f t="shared" si="15"/>
        <v>1</v>
      </c>
      <c r="M87" s="99">
        <f>HOUR(J87)</f>
        <v>10</v>
      </c>
      <c r="N87" s="99">
        <f>MINUTE(J87)</f>
        <v>0</v>
      </c>
      <c r="R87" s="129">
        <f t="shared" si="12"/>
        <v>23.604166666666668</v>
      </c>
      <c r="S87" s="129">
        <f t="shared" si="13"/>
        <v>23.1875</v>
      </c>
      <c r="T87" s="129" t="b">
        <f t="shared" si="16"/>
        <v>0</v>
      </c>
      <c r="U87" s="129" t="b">
        <f t="shared" si="17"/>
        <v>0</v>
      </c>
      <c r="V87" s="29">
        <f t="shared" si="18"/>
        <v>0</v>
      </c>
      <c r="W87" s="29">
        <f t="shared" si="19"/>
        <v>0</v>
      </c>
      <c r="X87" s="29">
        <f t="shared" si="20"/>
        <v>0</v>
      </c>
      <c r="Y87" s="29">
        <f t="shared" si="21"/>
        <v>0</v>
      </c>
    </row>
    <row r="88" spans="1:25">
      <c r="A88" s="12">
        <v>86</v>
      </c>
      <c r="B88" s="13">
        <v>42640</v>
      </c>
      <c r="C88" s="14">
        <v>0.41249999999999998</v>
      </c>
      <c r="D88" s="109" t="s">
        <v>328</v>
      </c>
      <c r="E88" s="15" t="s">
        <v>329</v>
      </c>
      <c r="F88" s="33"/>
      <c r="G88" s="16"/>
      <c r="H88" s="17"/>
      <c r="I88" s="49" t="s">
        <v>148</v>
      </c>
      <c r="J88" s="17"/>
      <c r="K88" s="137"/>
      <c r="L88" s="144">
        <f t="shared" si="15"/>
        <v>0</v>
      </c>
      <c r="M88" s="99"/>
      <c r="N88" s="99"/>
      <c r="R88" s="129">
        <f t="shared" si="12"/>
        <v>23.587499999999999</v>
      </c>
      <c r="S88" s="129">
        <f t="shared" si="13"/>
        <v>24</v>
      </c>
      <c r="T88" s="129" t="b">
        <f t="shared" si="16"/>
        <v>0</v>
      </c>
      <c r="U88" s="129" t="b">
        <f t="shared" si="17"/>
        <v>0</v>
      </c>
      <c r="V88" s="29">
        <f t="shared" si="18"/>
        <v>0</v>
      </c>
      <c r="W88" s="29">
        <f t="shared" si="19"/>
        <v>0</v>
      </c>
      <c r="X88" s="29">
        <f t="shared" si="20"/>
        <v>0</v>
      </c>
      <c r="Y88" s="29">
        <f t="shared" si="21"/>
        <v>0</v>
      </c>
    </row>
    <row r="89" spans="1:25">
      <c r="A89" s="12">
        <v>87</v>
      </c>
      <c r="B89" s="13">
        <v>42641</v>
      </c>
      <c r="C89" s="14">
        <v>8.3333333333333329E-2</v>
      </c>
      <c r="D89" s="107" t="s">
        <v>211</v>
      </c>
      <c r="E89" s="15" t="s">
        <v>331</v>
      </c>
      <c r="F89" s="33">
        <v>3.2</v>
      </c>
      <c r="G89" s="16">
        <v>42642</v>
      </c>
      <c r="H89" s="17">
        <v>0.13819444444444443</v>
      </c>
      <c r="I89" s="47" t="s">
        <v>232</v>
      </c>
      <c r="J89" s="17">
        <f t="shared" si="14"/>
        <v>5.4861111111111097E-2</v>
      </c>
      <c r="K89" s="137"/>
      <c r="L89" s="144">
        <f t="shared" si="15"/>
        <v>0</v>
      </c>
      <c r="M89" s="99"/>
      <c r="N89" s="99"/>
      <c r="R89" s="129">
        <f t="shared" si="12"/>
        <v>23.916666666666668</v>
      </c>
      <c r="S89" s="129">
        <f t="shared" si="13"/>
        <v>23.861805555555556</v>
      </c>
      <c r="T89" s="129" t="b">
        <f t="shared" si="16"/>
        <v>0</v>
      </c>
      <c r="U89" s="129">
        <f t="shared" si="17"/>
        <v>24.054861111111112</v>
      </c>
      <c r="V89" s="29">
        <f t="shared" si="18"/>
        <v>0</v>
      </c>
      <c r="W89" s="29">
        <f t="shared" si="19"/>
        <v>0</v>
      </c>
      <c r="X89" s="29">
        <f t="shared" si="20"/>
        <v>1</v>
      </c>
      <c r="Y89" s="29">
        <f t="shared" si="21"/>
        <v>19</v>
      </c>
    </row>
    <row r="90" spans="1:25">
      <c r="A90" s="12">
        <v>88</v>
      </c>
      <c r="B90" s="13">
        <v>42641</v>
      </c>
      <c r="C90" s="14">
        <v>0.79166666666666663</v>
      </c>
      <c r="D90" s="109" t="s">
        <v>48</v>
      </c>
      <c r="E90" s="37" t="s">
        <v>48</v>
      </c>
      <c r="F90" s="33">
        <v>2.2000000000000002</v>
      </c>
      <c r="G90" s="16">
        <v>42641</v>
      </c>
      <c r="H90" s="17">
        <v>0.71666666666666667</v>
      </c>
      <c r="I90" s="49" t="s">
        <v>266</v>
      </c>
      <c r="J90" s="17">
        <f t="shared" si="14"/>
        <v>7.4999999999999956E-2</v>
      </c>
      <c r="K90" s="137"/>
      <c r="L90" s="144">
        <f t="shared" si="15"/>
        <v>1</v>
      </c>
      <c r="M90" s="99">
        <f>HOUR(J90)</f>
        <v>1</v>
      </c>
      <c r="N90" s="99">
        <f>MINUTE(J90)</f>
        <v>48</v>
      </c>
      <c r="R90" s="129">
        <f t="shared" si="12"/>
        <v>23.208333333333332</v>
      </c>
      <c r="S90" s="129">
        <f t="shared" si="13"/>
        <v>23.283333333333335</v>
      </c>
      <c r="T90" s="129" t="b">
        <f t="shared" si="16"/>
        <v>0</v>
      </c>
      <c r="U90" s="129" t="b">
        <f t="shared" si="17"/>
        <v>0</v>
      </c>
      <c r="V90" s="29">
        <f t="shared" si="18"/>
        <v>0</v>
      </c>
      <c r="W90" s="29">
        <f t="shared" si="19"/>
        <v>0</v>
      </c>
      <c r="X90" s="29">
        <f t="shared" si="20"/>
        <v>0</v>
      </c>
      <c r="Y90" s="29">
        <f t="shared" si="21"/>
        <v>0</v>
      </c>
    </row>
    <row r="91" spans="1:25">
      <c r="A91" s="12">
        <v>89</v>
      </c>
      <c r="B91" s="13">
        <v>42642</v>
      </c>
      <c r="C91" s="14">
        <v>0.48541666666666666</v>
      </c>
      <c r="D91" s="107" t="s">
        <v>335</v>
      </c>
      <c r="E91" s="15" t="s">
        <v>350</v>
      </c>
      <c r="F91" s="33">
        <v>5.5</v>
      </c>
      <c r="G91" s="16">
        <v>42641</v>
      </c>
      <c r="H91" s="17">
        <v>0.7</v>
      </c>
      <c r="I91" s="47" t="s">
        <v>113</v>
      </c>
      <c r="J91" s="17">
        <f t="shared" si="14"/>
        <v>0.21458333333333329</v>
      </c>
      <c r="K91" s="137"/>
      <c r="L91" s="144">
        <f t="shared" si="15"/>
        <v>0</v>
      </c>
      <c r="M91" s="99"/>
      <c r="N91" s="99"/>
      <c r="R91" s="129">
        <f t="shared" ref="R91:R154" si="22">24-C91</f>
        <v>23.514583333333334</v>
      </c>
      <c r="S91" s="129">
        <f t="shared" ref="S91:S154" si="23">24-H91</f>
        <v>23.3</v>
      </c>
      <c r="T91" s="129">
        <f t="shared" si="16"/>
        <v>23.785416666666666</v>
      </c>
      <c r="U91" s="129" t="b">
        <f t="shared" si="17"/>
        <v>0</v>
      </c>
      <c r="V91" s="29">
        <f t="shared" si="18"/>
        <v>18</v>
      </c>
      <c r="W91" s="29">
        <f t="shared" si="19"/>
        <v>51</v>
      </c>
      <c r="X91" s="29">
        <f t="shared" si="20"/>
        <v>0</v>
      </c>
      <c r="Y91" s="29">
        <f t="shared" si="21"/>
        <v>0</v>
      </c>
    </row>
    <row r="92" spans="1:25">
      <c r="A92" s="12">
        <v>90</v>
      </c>
      <c r="B92" s="13">
        <v>42642</v>
      </c>
      <c r="C92" s="14">
        <v>0.52083333333333337</v>
      </c>
      <c r="D92" s="109" t="s">
        <v>47</v>
      </c>
      <c r="E92" s="37" t="s">
        <v>47</v>
      </c>
      <c r="F92" s="33"/>
      <c r="G92" s="16"/>
      <c r="H92" s="17"/>
      <c r="I92" s="49" t="s">
        <v>148</v>
      </c>
      <c r="J92" s="17"/>
      <c r="K92" s="137"/>
      <c r="L92" s="144">
        <f t="shared" si="15"/>
        <v>0</v>
      </c>
      <c r="M92" s="99"/>
      <c r="N92" s="99"/>
      <c r="R92" s="129">
        <f t="shared" si="22"/>
        <v>23.479166666666668</v>
      </c>
      <c r="S92" s="129">
        <f t="shared" si="23"/>
        <v>24</v>
      </c>
      <c r="T92" s="129" t="b">
        <f t="shared" si="16"/>
        <v>0</v>
      </c>
      <c r="U92" s="129" t="b">
        <f t="shared" si="17"/>
        <v>0</v>
      </c>
      <c r="V92" s="29">
        <f t="shared" si="18"/>
        <v>0</v>
      </c>
      <c r="W92" s="29">
        <f t="shared" si="19"/>
        <v>0</v>
      </c>
      <c r="X92" s="29">
        <f t="shared" si="20"/>
        <v>0</v>
      </c>
      <c r="Y92" s="29">
        <f t="shared" si="21"/>
        <v>0</v>
      </c>
    </row>
    <row r="93" spans="1:25">
      <c r="A93" s="12">
        <v>91</v>
      </c>
      <c r="B93" s="13">
        <v>42643</v>
      </c>
      <c r="C93" s="14">
        <v>0.125</v>
      </c>
      <c r="D93" s="107" t="s">
        <v>19</v>
      </c>
      <c r="E93" s="40" t="s">
        <v>19</v>
      </c>
      <c r="F93" s="33">
        <v>4.5</v>
      </c>
      <c r="G93" s="16">
        <v>42642</v>
      </c>
      <c r="H93" s="17">
        <v>0.49513888888888885</v>
      </c>
      <c r="I93" s="47" t="s">
        <v>19</v>
      </c>
      <c r="J93" s="17">
        <f t="shared" si="14"/>
        <v>0.37013888888888885</v>
      </c>
      <c r="K93" s="137"/>
      <c r="L93" s="144">
        <f t="shared" si="15"/>
        <v>0</v>
      </c>
      <c r="M93" s="99"/>
      <c r="N93" s="99"/>
      <c r="R93" s="129">
        <f t="shared" si="22"/>
        <v>23.875</v>
      </c>
      <c r="S93" s="129">
        <f t="shared" si="23"/>
        <v>23.504861111111111</v>
      </c>
      <c r="T93" s="129">
        <f t="shared" si="16"/>
        <v>23.629861111111111</v>
      </c>
      <c r="U93" s="129" t="b">
        <f t="shared" si="17"/>
        <v>0</v>
      </c>
      <c r="V93" s="29">
        <f t="shared" si="18"/>
        <v>15</v>
      </c>
      <c r="W93" s="29">
        <f t="shared" si="19"/>
        <v>7</v>
      </c>
      <c r="X93" s="29">
        <f t="shared" si="20"/>
        <v>0</v>
      </c>
      <c r="Y93" s="29">
        <f t="shared" si="21"/>
        <v>0</v>
      </c>
    </row>
    <row r="94" spans="1:25">
      <c r="A94" s="12">
        <v>92</v>
      </c>
      <c r="B94" s="13">
        <v>42643</v>
      </c>
      <c r="C94" s="14">
        <v>0.5625</v>
      </c>
      <c r="D94" s="104" t="s">
        <v>2</v>
      </c>
      <c r="E94" s="15" t="s">
        <v>50</v>
      </c>
      <c r="F94" s="33">
        <v>4.5</v>
      </c>
      <c r="G94" s="16">
        <v>42642</v>
      </c>
      <c r="H94" s="17">
        <v>0.90902777777777777</v>
      </c>
      <c r="I94" s="47" t="s">
        <v>268</v>
      </c>
      <c r="J94" s="17">
        <f t="shared" si="14"/>
        <v>0.34652777777777777</v>
      </c>
      <c r="K94" s="137"/>
      <c r="L94" s="144">
        <f t="shared" si="15"/>
        <v>0</v>
      </c>
      <c r="M94" s="99"/>
      <c r="N94" s="99"/>
      <c r="R94" s="129">
        <f t="shared" si="22"/>
        <v>23.4375</v>
      </c>
      <c r="S94" s="129">
        <f t="shared" si="23"/>
        <v>23.090972222222224</v>
      </c>
      <c r="T94" s="129">
        <f t="shared" si="16"/>
        <v>23.653472222222224</v>
      </c>
      <c r="U94" s="129" t="b">
        <f t="shared" si="17"/>
        <v>0</v>
      </c>
      <c r="V94" s="29">
        <f t="shared" si="18"/>
        <v>15</v>
      </c>
      <c r="W94" s="29">
        <f t="shared" si="19"/>
        <v>41</v>
      </c>
      <c r="X94" s="29">
        <f t="shared" si="20"/>
        <v>0</v>
      </c>
      <c r="Y94" s="29">
        <f t="shared" si="21"/>
        <v>0</v>
      </c>
    </row>
    <row r="95" spans="1:25">
      <c r="A95" s="12">
        <v>93</v>
      </c>
      <c r="B95" s="13">
        <v>42643</v>
      </c>
      <c r="C95" s="14">
        <v>0.61319444444444449</v>
      </c>
      <c r="D95" s="107" t="s">
        <v>158</v>
      </c>
      <c r="E95" s="15" t="s">
        <v>212</v>
      </c>
      <c r="F95" s="33">
        <v>4.4000000000000004</v>
      </c>
      <c r="G95" s="16">
        <v>42643</v>
      </c>
      <c r="H95" s="17">
        <v>2.7083333333333334E-2</v>
      </c>
      <c r="I95" s="47" t="s">
        <v>267</v>
      </c>
      <c r="J95" s="17">
        <f t="shared" si="14"/>
        <v>0.58611111111111114</v>
      </c>
      <c r="K95" s="137"/>
      <c r="L95" s="144">
        <f t="shared" si="15"/>
        <v>1</v>
      </c>
      <c r="M95" s="99">
        <f>HOUR(J95)</f>
        <v>14</v>
      </c>
      <c r="N95" s="99">
        <f>MINUTE(J95)</f>
        <v>4</v>
      </c>
      <c r="R95" s="129">
        <f t="shared" si="22"/>
        <v>23.386805555555554</v>
      </c>
      <c r="S95" s="129">
        <f t="shared" si="23"/>
        <v>23.972916666666666</v>
      </c>
      <c r="T95" s="129" t="b">
        <f t="shared" si="16"/>
        <v>0</v>
      </c>
      <c r="U95" s="129" t="b">
        <f t="shared" si="17"/>
        <v>0</v>
      </c>
      <c r="V95" s="29">
        <f t="shared" si="18"/>
        <v>0</v>
      </c>
      <c r="W95" s="29">
        <f t="shared" si="19"/>
        <v>0</v>
      </c>
      <c r="X95" s="29">
        <f t="shared" si="20"/>
        <v>0</v>
      </c>
      <c r="Y95" s="29">
        <f t="shared" si="21"/>
        <v>0</v>
      </c>
    </row>
    <row r="96" spans="1:25">
      <c r="A96" s="12">
        <v>94</v>
      </c>
      <c r="B96" s="13">
        <v>42644</v>
      </c>
      <c r="C96" s="14">
        <v>0.67361111111111116</v>
      </c>
      <c r="D96" s="107" t="s">
        <v>38</v>
      </c>
      <c r="E96" s="15" t="s">
        <v>213</v>
      </c>
      <c r="F96" s="33">
        <v>4.3</v>
      </c>
      <c r="G96" s="16">
        <v>42643</v>
      </c>
      <c r="H96" s="17">
        <v>0.4826388888888889</v>
      </c>
      <c r="I96" s="49" t="s">
        <v>38</v>
      </c>
      <c r="J96" s="17">
        <f t="shared" si="14"/>
        <v>0.19097222222222227</v>
      </c>
      <c r="K96" s="137"/>
      <c r="L96" s="144">
        <f t="shared" si="15"/>
        <v>0</v>
      </c>
      <c r="M96" s="99"/>
      <c r="N96" s="99"/>
      <c r="R96" s="129">
        <f t="shared" si="22"/>
        <v>23.326388888888889</v>
      </c>
      <c r="S96" s="129">
        <f t="shared" si="23"/>
        <v>23.517361111111111</v>
      </c>
      <c r="T96" s="129">
        <f t="shared" si="16"/>
        <v>24.190972222222221</v>
      </c>
      <c r="U96" s="129" t="b">
        <f t="shared" si="17"/>
        <v>0</v>
      </c>
      <c r="V96" s="29">
        <f t="shared" si="18"/>
        <v>4</v>
      </c>
      <c r="W96" s="29">
        <f t="shared" si="19"/>
        <v>35</v>
      </c>
      <c r="X96" s="29">
        <f t="shared" si="20"/>
        <v>0</v>
      </c>
      <c r="Y96" s="29">
        <f t="shared" si="21"/>
        <v>0</v>
      </c>
    </row>
    <row r="97" spans="1:25">
      <c r="A97" s="12">
        <v>95</v>
      </c>
      <c r="B97" s="13">
        <v>42645</v>
      </c>
      <c r="C97" s="14">
        <v>0.49861111111111112</v>
      </c>
      <c r="D97" s="109" t="s">
        <v>29</v>
      </c>
      <c r="E97" s="37" t="s">
        <v>29</v>
      </c>
      <c r="F97" s="33"/>
      <c r="G97" s="16"/>
      <c r="H97" s="17"/>
      <c r="I97" s="49" t="s">
        <v>148</v>
      </c>
      <c r="J97" s="17"/>
      <c r="K97" s="137"/>
      <c r="L97" s="144">
        <f t="shared" si="15"/>
        <v>0</v>
      </c>
      <c r="M97" s="99"/>
      <c r="N97" s="99"/>
      <c r="R97" s="129">
        <f t="shared" si="22"/>
        <v>23.50138888888889</v>
      </c>
      <c r="S97" s="129">
        <f t="shared" si="23"/>
        <v>24</v>
      </c>
      <c r="T97" s="129" t="b">
        <f t="shared" si="16"/>
        <v>0</v>
      </c>
      <c r="U97" s="129" t="b">
        <f t="shared" si="17"/>
        <v>0</v>
      </c>
      <c r="V97" s="29">
        <f t="shared" si="18"/>
        <v>0</v>
      </c>
      <c r="W97" s="29">
        <f t="shared" si="19"/>
        <v>0</v>
      </c>
      <c r="X97" s="29">
        <f t="shared" si="20"/>
        <v>0</v>
      </c>
      <c r="Y97" s="29">
        <f t="shared" si="21"/>
        <v>0</v>
      </c>
    </row>
    <row r="98" spans="1:25">
      <c r="A98" s="12">
        <v>96</v>
      </c>
      <c r="B98" s="13">
        <v>42645</v>
      </c>
      <c r="C98" s="14">
        <v>0.78541666666666676</v>
      </c>
      <c r="D98" s="107" t="s">
        <v>51</v>
      </c>
      <c r="E98" s="15" t="s">
        <v>337</v>
      </c>
      <c r="F98" s="33">
        <v>4.4000000000000004</v>
      </c>
      <c r="G98" s="16">
        <v>42644</v>
      </c>
      <c r="H98" s="17">
        <v>0.5493055555555556</v>
      </c>
      <c r="I98" s="49" t="s">
        <v>269</v>
      </c>
      <c r="J98" s="17">
        <f t="shared" si="14"/>
        <v>0.23611111111111116</v>
      </c>
      <c r="K98" s="137"/>
      <c r="L98" s="144">
        <f t="shared" si="15"/>
        <v>0</v>
      </c>
      <c r="M98" s="99"/>
      <c r="N98" s="99"/>
      <c r="R98" s="129">
        <f t="shared" si="22"/>
        <v>23.214583333333334</v>
      </c>
      <c r="S98" s="129">
        <f t="shared" si="23"/>
        <v>23.450694444444444</v>
      </c>
      <c r="T98" s="129">
        <f t="shared" si="16"/>
        <v>24.236111111111111</v>
      </c>
      <c r="U98" s="129" t="b">
        <f t="shared" si="17"/>
        <v>0</v>
      </c>
      <c r="V98" s="29">
        <f t="shared" si="18"/>
        <v>5</v>
      </c>
      <c r="W98" s="29">
        <f t="shared" si="19"/>
        <v>40</v>
      </c>
      <c r="X98" s="29">
        <f t="shared" si="20"/>
        <v>0</v>
      </c>
      <c r="Y98" s="29">
        <f t="shared" si="21"/>
        <v>0</v>
      </c>
    </row>
    <row r="99" spans="1:25">
      <c r="A99" s="12">
        <v>97</v>
      </c>
      <c r="B99" s="13">
        <v>42646</v>
      </c>
      <c r="C99" s="14">
        <v>0.79166666666666663</v>
      </c>
      <c r="D99" s="109" t="s">
        <v>80</v>
      </c>
      <c r="E99" s="37" t="s">
        <v>80</v>
      </c>
      <c r="F99" s="33"/>
      <c r="G99" s="16"/>
      <c r="H99" s="17"/>
      <c r="I99" s="49" t="s">
        <v>148</v>
      </c>
      <c r="J99" s="17"/>
      <c r="K99" s="137"/>
      <c r="L99" s="144">
        <f t="shared" si="15"/>
        <v>0</v>
      </c>
      <c r="M99" s="99"/>
      <c r="N99" s="99"/>
      <c r="R99" s="129">
        <f t="shared" si="22"/>
        <v>23.208333333333332</v>
      </c>
      <c r="S99" s="129">
        <f t="shared" si="23"/>
        <v>24</v>
      </c>
      <c r="T99" s="129" t="b">
        <f t="shared" si="16"/>
        <v>0</v>
      </c>
      <c r="U99" s="129" t="b">
        <f t="shared" si="17"/>
        <v>0</v>
      </c>
      <c r="V99" s="29">
        <f t="shared" si="18"/>
        <v>0</v>
      </c>
      <c r="W99" s="29">
        <f t="shared" si="19"/>
        <v>0</v>
      </c>
      <c r="X99" s="29">
        <f t="shared" si="20"/>
        <v>0</v>
      </c>
      <c r="Y99" s="29">
        <f t="shared" si="21"/>
        <v>0</v>
      </c>
    </row>
    <row r="100" spans="1:25">
      <c r="A100" s="69">
        <v>98</v>
      </c>
      <c r="B100" s="70">
        <v>42646</v>
      </c>
      <c r="C100" s="71">
        <v>0.83333333333333337</v>
      </c>
      <c r="D100" s="110" t="s">
        <v>45</v>
      </c>
      <c r="E100" s="73" t="s">
        <v>54</v>
      </c>
      <c r="F100" s="74">
        <v>5.2</v>
      </c>
      <c r="G100" s="70">
        <v>42646</v>
      </c>
      <c r="H100" s="71">
        <v>0.75486111111111109</v>
      </c>
      <c r="I100" s="75" t="s">
        <v>226</v>
      </c>
      <c r="J100" s="71">
        <f t="shared" si="14"/>
        <v>7.8472222222222276E-2</v>
      </c>
      <c r="K100" s="136" t="s">
        <v>123</v>
      </c>
      <c r="L100" s="144">
        <f t="shared" si="15"/>
        <v>1</v>
      </c>
      <c r="M100" s="99">
        <f>HOUR(J100)</f>
        <v>1</v>
      </c>
      <c r="N100" s="99">
        <f>MINUTE(J100)</f>
        <v>53</v>
      </c>
      <c r="R100" s="129">
        <f t="shared" si="22"/>
        <v>23.166666666666668</v>
      </c>
      <c r="S100" s="129">
        <f t="shared" si="23"/>
        <v>23.245138888888889</v>
      </c>
      <c r="T100" s="129" t="b">
        <f t="shared" si="16"/>
        <v>0</v>
      </c>
      <c r="U100" s="129" t="b">
        <f t="shared" si="17"/>
        <v>0</v>
      </c>
      <c r="V100" s="29">
        <f t="shared" si="18"/>
        <v>0</v>
      </c>
      <c r="W100" s="29">
        <f t="shared" si="19"/>
        <v>0</v>
      </c>
      <c r="X100" s="29">
        <f t="shared" si="20"/>
        <v>0</v>
      </c>
      <c r="Y100" s="29">
        <f t="shared" si="21"/>
        <v>0</v>
      </c>
    </row>
    <row r="101" spans="1:25">
      <c r="A101" s="12">
        <v>99</v>
      </c>
      <c r="B101" s="13">
        <v>42647</v>
      </c>
      <c r="C101" s="14">
        <v>0.66666666666666663</v>
      </c>
      <c r="D101" s="109" t="s">
        <v>223</v>
      </c>
      <c r="E101" s="15" t="s">
        <v>358</v>
      </c>
      <c r="F101" s="33"/>
      <c r="G101" s="16"/>
      <c r="H101" s="17"/>
      <c r="I101" s="49" t="s">
        <v>148</v>
      </c>
      <c r="J101" s="17"/>
      <c r="K101" s="137"/>
      <c r="L101" s="144">
        <f t="shared" si="15"/>
        <v>0</v>
      </c>
      <c r="M101" s="99"/>
      <c r="N101" s="99"/>
      <c r="R101" s="129">
        <f t="shared" si="22"/>
        <v>23.333333333333332</v>
      </c>
      <c r="S101" s="129">
        <f t="shared" si="23"/>
        <v>24</v>
      </c>
      <c r="T101" s="129" t="b">
        <f t="shared" si="16"/>
        <v>0</v>
      </c>
      <c r="U101" s="129" t="b">
        <f t="shared" si="17"/>
        <v>0</v>
      </c>
      <c r="V101" s="29">
        <f t="shared" si="18"/>
        <v>0</v>
      </c>
      <c r="W101" s="29">
        <f t="shared" si="19"/>
        <v>0</v>
      </c>
      <c r="X101" s="29">
        <f t="shared" si="20"/>
        <v>0</v>
      </c>
      <c r="Y101" s="29">
        <f t="shared" si="21"/>
        <v>0</v>
      </c>
    </row>
    <row r="102" spans="1:25">
      <c r="A102" s="12">
        <v>100</v>
      </c>
      <c r="B102" s="13">
        <v>42647</v>
      </c>
      <c r="C102" s="14">
        <v>0.79166666666666663</v>
      </c>
      <c r="D102" s="107" t="s">
        <v>56</v>
      </c>
      <c r="E102" s="15" t="s">
        <v>57</v>
      </c>
      <c r="F102" s="33">
        <v>3</v>
      </c>
      <c r="G102" s="16">
        <v>42648</v>
      </c>
      <c r="H102" s="17">
        <v>0.17291666666666669</v>
      </c>
      <c r="I102" s="47" t="s">
        <v>90</v>
      </c>
      <c r="J102" s="17">
        <f t="shared" si="14"/>
        <v>0.61874999999999991</v>
      </c>
      <c r="K102" s="137"/>
      <c r="L102" s="144">
        <f t="shared" si="15"/>
        <v>0</v>
      </c>
      <c r="M102" s="99"/>
      <c r="N102" s="99"/>
      <c r="R102" s="129">
        <f t="shared" si="22"/>
        <v>23.208333333333332</v>
      </c>
      <c r="S102" s="129">
        <f t="shared" si="23"/>
        <v>23.827083333333334</v>
      </c>
      <c r="T102" s="129" t="b">
        <f t="shared" si="16"/>
        <v>0</v>
      </c>
      <c r="U102" s="129">
        <f t="shared" si="17"/>
        <v>23.381249999999998</v>
      </c>
      <c r="V102" s="29">
        <f t="shared" si="18"/>
        <v>0</v>
      </c>
      <c r="W102" s="29">
        <f t="shared" si="19"/>
        <v>0</v>
      </c>
      <c r="X102" s="29">
        <f t="shared" si="20"/>
        <v>9</v>
      </c>
      <c r="Y102" s="29">
        <f t="shared" si="21"/>
        <v>9</v>
      </c>
    </row>
    <row r="103" spans="1:25">
      <c r="A103" s="69">
        <v>101</v>
      </c>
      <c r="B103" s="70">
        <v>42647</v>
      </c>
      <c r="C103" s="71">
        <v>0.84722222222222221</v>
      </c>
      <c r="D103" s="110" t="s">
        <v>15</v>
      </c>
      <c r="E103" s="73" t="s">
        <v>55</v>
      </c>
      <c r="F103" s="74">
        <v>4.4000000000000004</v>
      </c>
      <c r="G103" s="70">
        <v>42647</v>
      </c>
      <c r="H103" s="71">
        <v>0.7055555555555556</v>
      </c>
      <c r="I103" s="75" t="s">
        <v>270</v>
      </c>
      <c r="J103" s="71">
        <f t="shared" si="14"/>
        <v>0.14166666666666661</v>
      </c>
      <c r="K103" s="136" t="s">
        <v>123</v>
      </c>
      <c r="L103" s="144">
        <f t="shared" si="15"/>
        <v>1</v>
      </c>
      <c r="M103" s="99">
        <f>HOUR(J103)</f>
        <v>3</v>
      </c>
      <c r="N103" s="99">
        <f>MINUTE(J103)</f>
        <v>24</v>
      </c>
      <c r="R103" s="129">
        <f t="shared" si="22"/>
        <v>23.152777777777779</v>
      </c>
      <c r="S103" s="129">
        <f t="shared" si="23"/>
        <v>23.294444444444444</v>
      </c>
      <c r="T103" s="129" t="b">
        <f t="shared" si="16"/>
        <v>0</v>
      </c>
      <c r="U103" s="129" t="b">
        <f t="shared" si="17"/>
        <v>0</v>
      </c>
      <c r="V103" s="29">
        <f t="shared" si="18"/>
        <v>0</v>
      </c>
      <c r="W103" s="29">
        <f t="shared" si="19"/>
        <v>0</v>
      </c>
      <c r="X103" s="29">
        <f t="shared" si="20"/>
        <v>0</v>
      </c>
      <c r="Y103" s="29">
        <f t="shared" si="21"/>
        <v>0</v>
      </c>
    </row>
    <row r="104" spans="1:25">
      <c r="A104" s="12">
        <v>102</v>
      </c>
      <c r="B104" s="13">
        <v>42648</v>
      </c>
      <c r="C104" s="14">
        <v>0.2986111111111111</v>
      </c>
      <c r="D104" s="107" t="s">
        <v>58</v>
      </c>
      <c r="E104" s="15" t="s">
        <v>352</v>
      </c>
      <c r="F104" s="33">
        <v>3</v>
      </c>
      <c r="G104" s="16">
        <v>42647</v>
      </c>
      <c r="H104" s="17">
        <v>0.18680555555555556</v>
      </c>
      <c r="I104" s="47" t="s">
        <v>271</v>
      </c>
      <c r="J104" s="17">
        <f t="shared" si="14"/>
        <v>0.11180555555555555</v>
      </c>
      <c r="K104" s="137"/>
      <c r="L104" s="144">
        <f t="shared" si="15"/>
        <v>0</v>
      </c>
      <c r="M104" s="99"/>
      <c r="N104" s="99"/>
      <c r="R104" s="129">
        <f t="shared" si="22"/>
        <v>23.701388888888889</v>
      </c>
      <c r="S104" s="129">
        <f t="shared" si="23"/>
        <v>23.813194444444445</v>
      </c>
      <c r="T104" s="129">
        <f t="shared" si="16"/>
        <v>24.111805555555556</v>
      </c>
      <c r="U104" s="129" t="b">
        <f t="shared" si="17"/>
        <v>0</v>
      </c>
      <c r="V104" s="29">
        <f t="shared" si="18"/>
        <v>2</v>
      </c>
      <c r="W104" s="29">
        <f t="shared" si="19"/>
        <v>41</v>
      </c>
      <c r="X104" s="29">
        <f t="shared" si="20"/>
        <v>0</v>
      </c>
      <c r="Y104" s="29">
        <f t="shared" si="21"/>
        <v>0</v>
      </c>
    </row>
    <row r="105" spans="1:25">
      <c r="A105" s="12">
        <v>103</v>
      </c>
      <c r="B105" s="13">
        <v>42649</v>
      </c>
      <c r="C105" s="14">
        <v>0.125</v>
      </c>
      <c r="D105" s="109" t="s">
        <v>60</v>
      </c>
      <c r="E105" s="37" t="s">
        <v>60</v>
      </c>
      <c r="F105" s="33">
        <v>3.9</v>
      </c>
      <c r="G105" s="16">
        <v>42647</v>
      </c>
      <c r="H105" s="17">
        <v>0.21875</v>
      </c>
      <c r="I105" s="49" t="s">
        <v>272</v>
      </c>
      <c r="J105" s="17">
        <f t="shared" si="14"/>
        <v>9.375E-2</v>
      </c>
      <c r="K105" s="137"/>
      <c r="L105" s="144">
        <f t="shared" si="15"/>
        <v>0</v>
      </c>
      <c r="M105" s="99"/>
      <c r="N105" s="99"/>
      <c r="R105" s="129">
        <f t="shared" si="22"/>
        <v>23.875</v>
      </c>
      <c r="S105" s="129">
        <f t="shared" si="23"/>
        <v>23.78125</v>
      </c>
      <c r="T105" s="129" t="b">
        <f t="shared" si="16"/>
        <v>0</v>
      </c>
      <c r="U105" s="129" t="b">
        <f t="shared" si="17"/>
        <v>0</v>
      </c>
      <c r="V105" s="29">
        <f t="shared" si="18"/>
        <v>0</v>
      </c>
      <c r="W105" s="29">
        <f t="shared" si="19"/>
        <v>0</v>
      </c>
      <c r="X105" s="29">
        <f t="shared" si="20"/>
        <v>0</v>
      </c>
      <c r="Y105" s="29">
        <f t="shared" si="21"/>
        <v>0</v>
      </c>
    </row>
    <row r="106" spans="1:25">
      <c r="A106" s="12">
        <v>104</v>
      </c>
      <c r="B106" s="13">
        <v>42649</v>
      </c>
      <c r="C106" s="14">
        <v>0.66111111111111109</v>
      </c>
      <c r="D106" s="107" t="s">
        <v>58</v>
      </c>
      <c r="E106" s="15" t="s">
        <v>59</v>
      </c>
      <c r="F106" s="33">
        <v>3.4</v>
      </c>
      <c r="G106" s="16">
        <v>42649</v>
      </c>
      <c r="H106" s="17">
        <v>0.45347222222222222</v>
      </c>
      <c r="I106" s="47" t="s">
        <v>59</v>
      </c>
      <c r="J106" s="17">
        <f t="shared" si="14"/>
        <v>0.20763888888888887</v>
      </c>
      <c r="K106" s="137"/>
      <c r="L106" s="144">
        <f t="shared" si="15"/>
        <v>1</v>
      </c>
      <c r="M106" s="99">
        <f>HOUR(J106)</f>
        <v>4</v>
      </c>
      <c r="N106" s="99">
        <f>MINUTE(J106)</f>
        <v>59</v>
      </c>
      <c r="R106" s="129">
        <f t="shared" si="22"/>
        <v>23.338888888888889</v>
      </c>
      <c r="S106" s="129">
        <f t="shared" si="23"/>
        <v>23.546527777777779</v>
      </c>
      <c r="T106" s="129" t="b">
        <f t="shared" si="16"/>
        <v>0</v>
      </c>
      <c r="U106" s="129" t="b">
        <f t="shared" si="17"/>
        <v>0</v>
      </c>
      <c r="V106" s="29">
        <f t="shared" si="18"/>
        <v>0</v>
      </c>
      <c r="W106" s="29">
        <f t="shared" si="19"/>
        <v>0</v>
      </c>
      <c r="X106" s="29">
        <f t="shared" si="20"/>
        <v>0</v>
      </c>
      <c r="Y106" s="29">
        <f t="shared" si="21"/>
        <v>0</v>
      </c>
    </row>
    <row r="107" spans="1:25">
      <c r="A107" s="12">
        <v>105</v>
      </c>
      <c r="B107" s="13">
        <v>42649</v>
      </c>
      <c r="C107" s="14">
        <v>0.91666666666666663</v>
      </c>
      <c r="D107" s="109" t="s">
        <v>157</v>
      </c>
      <c r="E107" s="15" t="s">
        <v>343</v>
      </c>
      <c r="F107" s="33"/>
      <c r="G107" s="16"/>
      <c r="H107" s="17"/>
      <c r="I107" s="49" t="s">
        <v>148</v>
      </c>
      <c r="J107" s="17"/>
      <c r="K107" s="137"/>
      <c r="L107" s="144">
        <f t="shared" si="15"/>
        <v>0</v>
      </c>
      <c r="M107" s="99"/>
      <c r="N107" s="99"/>
      <c r="R107" s="129">
        <f t="shared" si="22"/>
        <v>23.083333333333332</v>
      </c>
      <c r="S107" s="129">
        <f t="shared" si="23"/>
        <v>24</v>
      </c>
      <c r="T107" s="129" t="b">
        <f t="shared" si="16"/>
        <v>0</v>
      </c>
      <c r="U107" s="129" t="b">
        <f t="shared" si="17"/>
        <v>0</v>
      </c>
      <c r="V107" s="29">
        <f t="shared" si="18"/>
        <v>0</v>
      </c>
      <c r="W107" s="29">
        <f t="shared" si="19"/>
        <v>0</v>
      </c>
      <c r="X107" s="29">
        <f t="shared" si="20"/>
        <v>0</v>
      </c>
      <c r="Y107" s="29">
        <f t="shared" si="21"/>
        <v>0</v>
      </c>
    </row>
    <row r="108" spans="1:25">
      <c r="A108" s="12">
        <v>106</v>
      </c>
      <c r="B108" s="13">
        <v>42649</v>
      </c>
      <c r="C108" s="14">
        <v>0.9784722222222223</v>
      </c>
      <c r="D108" s="109" t="s">
        <v>15</v>
      </c>
      <c r="E108" s="15" t="s">
        <v>16</v>
      </c>
      <c r="F108" s="33"/>
      <c r="G108" s="16"/>
      <c r="H108" s="17"/>
      <c r="I108" s="49" t="s">
        <v>148</v>
      </c>
      <c r="J108" s="17"/>
      <c r="K108" s="137"/>
      <c r="L108" s="144">
        <f t="shared" si="15"/>
        <v>0</v>
      </c>
      <c r="M108" s="99"/>
      <c r="N108" s="99"/>
      <c r="R108" s="129">
        <f t="shared" si="22"/>
        <v>23.021527777777777</v>
      </c>
      <c r="S108" s="129">
        <f t="shared" si="23"/>
        <v>24</v>
      </c>
      <c r="T108" s="129" t="b">
        <f t="shared" si="16"/>
        <v>0</v>
      </c>
      <c r="U108" s="129" t="b">
        <f t="shared" si="17"/>
        <v>0</v>
      </c>
      <c r="V108" s="29">
        <f t="shared" si="18"/>
        <v>0</v>
      </c>
      <c r="W108" s="29">
        <f t="shared" si="19"/>
        <v>0</v>
      </c>
      <c r="X108" s="29">
        <f t="shared" si="20"/>
        <v>0</v>
      </c>
      <c r="Y108" s="29">
        <f t="shared" si="21"/>
        <v>0</v>
      </c>
    </row>
    <row r="109" spans="1:25">
      <c r="A109" s="12">
        <v>107</v>
      </c>
      <c r="B109" s="13">
        <v>42651</v>
      </c>
      <c r="C109" s="14">
        <v>0.52083333333333337</v>
      </c>
      <c r="D109" s="111" t="s">
        <v>32</v>
      </c>
      <c r="E109" s="15" t="s">
        <v>359</v>
      </c>
      <c r="F109" s="33">
        <v>4</v>
      </c>
      <c r="G109" s="16">
        <v>42651</v>
      </c>
      <c r="H109" s="17">
        <v>0.24861111111111112</v>
      </c>
      <c r="I109" s="50" t="s">
        <v>82</v>
      </c>
      <c r="J109" s="17">
        <f t="shared" si="14"/>
        <v>0.27222222222222225</v>
      </c>
      <c r="K109" s="137"/>
      <c r="L109" s="144">
        <f t="shared" si="15"/>
        <v>1</v>
      </c>
      <c r="M109" s="99">
        <f>HOUR(J109)</f>
        <v>6</v>
      </c>
      <c r="N109" s="99">
        <f>MINUTE(J109)</f>
        <v>32</v>
      </c>
      <c r="R109" s="129">
        <f t="shared" si="22"/>
        <v>23.479166666666668</v>
      </c>
      <c r="S109" s="129">
        <f t="shared" si="23"/>
        <v>23.75138888888889</v>
      </c>
      <c r="T109" s="129" t="b">
        <f t="shared" si="16"/>
        <v>0</v>
      </c>
      <c r="U109" s="129" t="b">
        <f t="shared" si="17"/>
        <v>0</v>
      </c>
      <c r="V109" s="29">
        <f t="shared" si="18"/>
        <v>0</v>
      </c>
      <c r="W109" s="29">
        <f t="shared" si="19"/>
        <v>0</v>
      </c>
      <c r="X109" s="29">
        <f t="shared" si="20"/>
        <v>0</v>
      </c>
      <c r="Y109" s="29">
        <f t="shared" si="21"/>
        <v>0</v>
      </c>
    </row>
    <row r="110" spans="1:25">
      <c r="A110" s="12">
        <v>108</v>
      </c>
      <c r="B110" s="13">
        <v>42652</v>
      </c>
      <c r="C110" s="14">
        <v>4.1666666666666664E-2</v>
      </c>
      <c r="D110" s="107" t="s">
        <v>155</v>
      </c>
      <c r="E110" s="15" t="s">
        <v>341</v>
      </c>
      <c r="F110" s="33"/>
      <c r="G110" s="16"/>
      <c r="H110" s="17"/>
      <c r="I110" s="49" t="s">
        <v>148</v>
      </c>
      <c r="J110" s="17"/>
      <c r="K110" s="137"/>
      <c r="L110" s="144">
        <f t="shared" si="15"/>
        <v>0</v>
      </c>
      <c r="M110" s="99"/>
      <c r="N110" s="99"/>
      <c r="R110" s="129">
        <f t="shared" si="22"/>
        <v>23.958333333333332</v>
      </c>
      <c r="S110" s="129">
        <f t="shared" si="23"/>
        <v>24</v>
      </c>
      <c r="T110" s="129" t="b">
        <f t="shared" si="16"/>
        <v>0</v>
      </c>
      <c r="U110" s="129" t="b">
        <f t="shared" si="17"/>
        <v>0</v>
      </c>
      <c r="V110" s="29">
        <f t="shared" si="18"/>
        <v>0</v>
      </c>
      <c r="W110" s="29">
        <f t="shared" si="19"/>
        <v>0</v>
      </c>
      <c r="X110" s="29">
        <f t="shared" si="20"/>
        <v>0</v>
      </c>
      <c r="Y110" s="29">
        <f t="shared" si="21"/>
        <v>0</v>
      </c>
    </row>
    <row r="111" spans="1:25">
      <c r="A111" s="12">
        <v>109</v>
      </c>
      <c r="B111" s="13">
        <v>42652</v>
      </c>
      <c r="C111" s="14">
        <v>8.3333333333333329E-2</v>
      </c>
      <c r="D111" s="107" t="s">
        <v>224</v>
      </c>
      <c r="E111" s="40" t="s">
        <v>224</v>
      </c>
      <c r="F111" s="33">
        <v>4.2</v>
      </c>
      <c r="G111" s="16">
        <v>42650</v>
      </c>
      <c r="H111" s="17">
        <v>0.20277777777777781</v>
      </c>
      <c r="I111" s="49" t="s">
        <v>97</v>
      </c>
      <c r="J111" s="17">
        <f t="shared" si="14"/>
        <v>0.11944444444444448</v>
      </c>
      <c r="K111" s="137"/>
      <c r="L111" s="144">
        <f t="shared" si="15"/>
        <v>0</v>
      </c>
      <c r="M111" s="99"/>
      <c r="N111" s="99"/>
      <c r="R111" s="129">
        <f t="shared" si="22"/>
        <v>23.916666666666668</v>
      </c>
      <c r="S111" s="129">
        <f t="shared" si="23"/>
        <v>23.797222222222221</v>
      </c>
      <c r="T111" s="129" t="b">
        <f t="shared" si="16"/>
        <v>0</v>
      </c>
      <c r="U111" s="129" t="b">
        <f t="shared" si="17"/>
        <v>0</v>
      </c>
      <c r="V111" s="29">
        <f t="shared" si="18"/>
        <v>0</v>
      </c>
      <c r="W111" s="29">
        <f t="shared" si="19"/>
        <v>0</v>
      </c>
      <c r="X111" s="29">
        <f t="shared" si="20"/>
        <v>0</v>
      </c>
      <c r="Y111" s="29">
        <f t="shared" si="21"/>
        <v>0</v>
      </c>
    </row>
    <row r="112" spans="1:25">
      <c r="A112" s="12">
        <v>110</v>
      </c>
      <c r="B112" s="13">
        <v>42652</v>
      </c>
      <c r="C112" s="14">
        <v>0.11527777777777777</v>
      </c>
      <c r="D112" s="111" t="s">
        <v>1</v>
      </c>
      <c r="E112" s="15" t="s">
        <v>360</v>
      </c>
      <c r="F112" s="33">
        <v>4.4000000000000004</v>
      </c>
      <c r="G112" s="16">
        <v>42652</v>
      </c>
      <c r="H112" s="17">
        <v>0.64236111111111105</v>
      </c>
      <c r="I112" s="50" t="s">
        <v>108</v>
      </c>
      <c r="J112" s="17">
        <f t="shared" si="14"/>
        <v>0.52708333333333324</v>
      </c>
      <c r="K112" s="137"/>
      <c r="L112" s="144">
        <f t="shared" si="15"/>
        <v>1</v>
      </c>
      <c r="M112" s="99">
        <f>HOUR(J112)</f>
        <v>12</v>
      </c>
      <c r="N112" s="99">
        <f>MINUTE(J112)</f>
        <v>39</v>
      </c>
      <c r="R112" s="129">
        <f t="shared" si="22"/>
        <v>23.884722222222223</v>
      </c>
      <c r="S112" s="129">
        <f t="shared" si="23"/>
        <v>23.357638888888889</v>
      </c>
      <c r="T112" s="129" t="b">
        <f t="shared" si="16"/>
        <v>0</v>
      </c>
      <c r="U112" s="129" t="b">
        <f t="shared" si="17"/>
        <v>0</v>
      </c>
      <c r="V112" s="29">
        <f t="shared" si="18"/>
        <v>0</v>
      </c>
      <c r="W112" s="29">
        <f t="shared" si="19"/>
        <v>0</v>
      </c>
      <c r="X112" s="29">
        <f t="shared" si="20"/>
        <v>0</v>
      </c>
      <c r="Y112" s="29">
        <f t="shared" si="21"/>
        <v>0</v>
      </c>
    </row>
    <row r="113" spans="1:25">
      <c r="A113" s="12">
        <v>111</v>
      </c>
      <c r="B113" s="13">
        <v>42652</v>
      </c>
      <c r="C113" s="14">
        <v>0.95833333333333337</v>
      </c>
      <c r="D113" s="109" t="s">
        <v>155</v>
      </c>
      <c r="E113" s="37" t="s">
        <v>155</v>
      </c>
      <c r="F113" s="33"/>
      <c r="G113" s="16"/>
      <c r="H113" s="17"/>
      <c r="I113" s="49" t="s">
        <v>148</v>
      </c>
      <c r="J113" s="17"/>
      <c r="K113" s="137"/>
      <c r="L113" s="144">
        <f t="shared" si="15"/>
        <v>0</v>
      </c>
      <c r="M113" s="99"/>
      <c r="N113" s="99"/>
      <c r="R113" s="129">
        <f t="shared" si="22"/>
        <v>23.041666666666668</v>
      </c>
      <c r="S113" s="129">
        <f t="shared" si="23"/>
        <v>24</v>
      </c>
      <c r="T113" s="129" t="b">
        <f t="shared" si="16"/>
        <v>0</v>
      </c>
      <c r="U113" s="129" t="b">
        <f t="shared" si="17"/>
        <v>0</v>
      </c>
      <c r="V113" s="29">
        <f t="shared" si="18"/>
        <v>0</v>
      </c>
      <c r="W113" s="29">
        <f t="shared" si="19"/>
        <v>0</v>
      </c>
      <c r="X113" s="29">
        <f t="shared" si="20"/>
        <v>0</v>
      </c>
      <c r="Y113" s="29">
        <f t="shared" si="21"/>
        <v>0</v>
      </c>
    </row>
    <row r="114" spans="1:25">
      <c r="A114" s="12">
        <v>112</v>
      </c>
      <c r="B114" s="13">
        <v>42653</v>
      </c>
      <c r="C114" s="14">
        <v>0.38819444444444445</v>
      </c>
      <c r="D114" s="109" t="s">
        <v>19</v>
      </c>
      <c r="E114" s="37" t="s">
        <v>19</v>
      </c>
      <c r="F114" s="33"/>
      <c r="G114" s="16"/>
      <c r="H114" s="17"/>
      <c r="I114" s="49" t="s">
        <v>148</v>
      </c>
      <c r="J114" s="17"/>
      <c r="K114" s="137"/>
      <c r="L114" s="144">
        <f t="shared" si="15"/>
        <v>0</v>
      </c>
      <c r="M114" s="99"/>
      <c r="N114" s="99"/>
      <c r="R114" s="129">
        <f t="shared" si="22"/>
        <v>23.611805555555556</v>
      </c>
      <c r="S114" s="129">
        <f t="shared" si="23"/>
        <v>24</v>
      </c>
      <c r="T114" s="129" t="b">
        <f t="shared" si="16"/>
        <v>0</v>
      </c>
      <c r="U114" s="129" t="b">
        <f t="shared" si="17"/>
        <v>0</v>
      </c>
      <c r="V114" s="29">
        <f t="shared" si="18"/>
        <v>0</v>
      </c>
      <c r="W114" s="29">
        <f t="shared" si="19"/>
        <v>0</v>
      </c>
      <c r="X114" s="29">
        <f t="shared" si="20"/>
        <v>0</v>
      </c>
      <c r="Y114" s="29">
        <f t="shared" si="21"/>
        <v>0</v>
      </c>
    </row>
    <row r="115" spans="1:25">
      <c r="A115" s="12">
        <v>113</v>
      </c>
      <c r="B115" s="13">
        <v>42653</v>
      </c>
      <c r="C115" s="14">
        <v>0.43472222222222223</v>
      </c>
      <c r="D115" s="111" t="s">
        <v>56</v>
      </c>
      <c r="E115" s="15" t="s">
        <v>330</v>
      </c>
      <c r="F115" s="33">
        <v>3</v>
      </c>
      <c r="G115" s="16">
        <v>42653</v>
      </c>
      <c r="H115" s="17">
        <v>0.78472222222222221</v>
      </c>
      <c r="I115" s="50" t="s">
        <v>120</v>
      </c>
      <c r="J115" s="17">
        <f t="shared" si="14"/>
        <v>0.35</v>
      </c>
      <c r="K115" s="137"/>
      <c r="L115" s="144">
        <f t="shared" si="15"/>
        <v>1</v>
      </c>
      <c r="M115" s="99">
        <f>HOUR(J115)</f>
        <v>8</v>
      </c>
      <c r="N115" s="99">
        <f>MINUTE(J115)</f>
        <v>24</v>
      </c>
      <c r="R115" s="129">
        <f t="shared" si="22"/>
        <v>23.565277777777776</v>
      </c>
      <c r="S115" s="129">
        <f t="shared" si="23"/>
        <v>23.215277777777779</v>
      </c>
      <c r="T115" s="129" t="b">
        <f t="shared" si="16"/>
        <v>0</v>
      </c>
      <c r="U115" s="129" t="b">
        <f t="shared" si="17"/>
        <v>0</v>
      </c>
      <c r="V115" s="29">
        <f t="shared" si="18"/>
        <v>0</v>
      </c>
      <c r="W115" s="29">
        <f t="shared" si="19"/>
        <v>0</v>
      </c>
      <c r="X115" s="29">
        <f t="shared" si="20"/>
        <v>0</v>
      </c>
      <c r="Y115" s="29">
        <f t="shared" si="21"/>
        <v>0</v>
      </c>
    </row>
    <row r="116" spans="1:25">
      <c r="A116" s="69">
        <v>114</v>
      </c>
      <c r="B116" s="70">
        <v>42653</v>
      </c>
      <c r="C116" s="71">
        <v>0.4916666666666667</v>
      </c>
      <c r="D116" s="108" t="s">
        <v>17</v>
      </c>
      <c r="E116" s="73" t="s">
        <v>340</v>
      </c>
      <c r="F116" s="74">
        <v>3</v>
      </c>
      <c r="G116" s="70">
        <v>42653</v>
      </c>
      <c r="H116" s="71">
        <v>0.55763888888888891</v>
      </c>
      <c r="I116" s="75" t="s">
        <v>273</v>
      </c>
      <c r="J116" s="71">
        <f t="shared" si="14"/>
        <v>6.597222222222221E-2</v>
      </c>
      <c r="K116" s="136" t="s">
        <v>123</v>
      </c>
      <c r="L116" s="144">
        <f t="shared" si="15"/>
        <v>1</v>
      </c>
      <c r="M116" s="99">
        <f>HOUR(J116)</f>
        <v>1</v>
      </c>
      <c r="N116" s="99">
        <f>MINUTE(J116)</f>
        <v>35</v>
      </c>
      <c r="R116" s="129">
        <f t="shared" si="22"/>
        <v>23.508333333333333</v>
      </c>
      <c r="S116" s="129">
        <f t="shared" si="23"/>
        <v>23.442361111111111</v>
      </c>
      <c r="T116" s="129" t="b">
        <f t="shared" si="16"/>
        <v>0</v>
      </c>
      <c r="U116" s="129" t="b">
        <f t="shared" si="17"/>
        <v>0</v>
      </c>
      <c r="V116" s="29">
        <f t="shared" si="18"/>
        <v>0</v>
      </c>
      <c r="W116" s="29">
        <f t="shared" si="19"/>
        <v>0</v>
      </c>
      <c r="X116" s="29">
        <f t="shared" si="20"/>
        <v>0</v>
      </c>
      <c r="Y116" s="29">
        <f t="shared" si="21"/>
        <v>0</v>
      </c>
    </row>
    <row r="117" spans="1:25">
      <c r="A117" s="69">
        <v>115</v>
      </c>
      <c r="B117" s="70">
        <v>42654</v>
      </c>
      <c r="C117" s="71">
        <v>0.51736111111111105</v>
      </c>
      <c r="D117" s="112" t="s">
        <v>17</v>
      </c>
      <c r="E117" s="73" t="s">
        <v>17</v>
      </c>
      <c r="F117" s="74">
        <v>4.5</v>
      </c>
      <c r="G117" s="70">
        <v>42654</v>
      </c>
      <c r="H117" s="71">
        <v>0.4916666666666667</v>
      </c>
      <c r="I117" s="77" t="s">
        <v>17</v>
      </c>
      <c r="J117" s="71">
        <f t="shared" si="14"/>
        <v>2.5694444444444353E-2</v>
      </c>
      <c r="K117" s="136" t="s">
        <v>123</v>
      </c>
      <c r="L117" s="144">
        <f t="shared" si="15"/>
        <v>1</v>
      </c>
      <c r="M117" s="99">
        <f>HOUR(J117)</f>
        <v>0</v>
      </c>
      <c r="N117" s="99">
        <f>MINUTE(J117)</f>
        <v>37</v>
      </c>
      <c r="R117" s="129">
        <f t="shared" si="22"/>
        <v>23.482638888888889</v>
      </c>
      <c r="S117" s="129">
        <f t="shared" si="23"/>
        <v>23.508333333333333</v>
      </c>
      <c r="T117" s="129" t="b">
        <f t="shared" si="16"/>
        <v>0</v>
      </c>
      <c r="U117" s="129" t="b">
        <f t="shared" si="17"/>
        <v>0</v>
      </c>
      <c r="V117" s="29">
        <f t="shared" si="18"/>
        <v>0</v>
      </c>
      <c r="W117" s="29">
        <f t="shared" si="19"/>
        <v>0</v>
      </c>
      <c r="X117" s="29">
        <f t="shared" si="20"/>
        <v>0</v>
      </c>
      <c r="Y117" s="29">
        <f t="shared" si="21"/>
        <v>0</v>
      </c>
    </row>
    <row r="118" spans="1:25">
      <c r="A118" s="69">
        <v>116</v>
      </c>
      <c r="B118" s="70">
        <v>42655</v>
      </c>
      <c r="C118" s="71">
        <v>3.3333333333333333E-2</v>
      </c>
      <c r="D118" s="110" t="s">
        <v>2</v>
      </c>
      <c r="E118" s="73" t="s">
        <v>218</v>
      </c>
      <c r="F118" s="74">
        <v>5.3</v>
      </c>
      <c r="G118" s="70">
        <v>42655</v>
      </c>
      <c r="H118" s="71">
        <v>6.8750000000000006E-2</v>
      </c>
      <c r="I118" s="75" t="s">
        <v>95</v>
      </c>
      <c r="J118" s="71">
        <f t="shared" si="14"/>
        <v>3.5416666666666673E-2</v>
      </c>
      <c r="K118" s="136" t="s">
        <v>123</v>
      </c>
      <c r="L118" s="144">
        <f t="shared" si="15"/>
        <v>1</v>
      </c>
      <c r="M118" s="99">
        <f>HOUR(J118)</f>
        <v>0</v>
      </c>
      <c r="N118" s="99">
        <f>MINUTE(J118)</f>
        <v>51</v>
      </c>
      <c r="R118" s="129">
        <f t="shared" si="22"/>
        <v>23.966666666666665</v>
      </c>
      <c r="S118" s="129">
        <f t="shared" si="23"/>
        <v>23.931249999999999</v>
      </c>
      <c r="T118" s="129" t="b">
        <f t="shared" si="16"/>
        <v>0</v>
      </c>
      <c r="U118" s="129" t="b">
        <f t="shared" si="17"/>
        <v>0</v>
      </c>
      <c r="V118" s="29">
        <f t="shared" si="18"/>
        <v>0</v>
      </c>
      <c r="W118" s="29">
        <f t="shared" si="19"/>
        <v>0</v>
      </c>
      <c r="X118" s="29">
        <f t="shared" si="20"/>
        <v>0</v>
      </c>
      <c r="Y118" s="29">
        <f t="shared" si="21"/>
        <v>0</v>
      </c>
    </row>
    <row r="119" spans="1:25">
      <c r="A119" s="12">
        <v>117</v>
      </c>
      <c r="B119" s="13">
        <v>42656</v>
      </c>
      <c r="C119" s="14">
        <v>0.40486111111111112</v>
      </c>
      <c r="D119" s="111" t="s">
        <v>51</v>
      </c>
      <c r="E119" s="15" t="s">
        <v>361</v>
      </c>
      <c r="F119" s="33"/>
      <c r="G119" s="16">
        <v>42655</v>
      </c>
      <c r="H119" s="17">
        <v>0.64583333333333337</v>
      </c>
      <c r="I119" s="51" t="s">
        <v>125</v>
      </c>
      <c r="J119" s="17">
        <f t="shared" si="14"/>
        <v>0.24097222222222225</v>
      </c>
      <c r="K119" s="137" t="s">
        <v>188</v>
      </c>
      <c r="L119" s="144">
        <f t="shared" si="15"/>
        <v>0</v>
      </c>
      <c r="M119" s="99"/>
      <c r="N119" s="99"/>
      <c r="R119" s="129">
        <f t="shared" si="22"/>
        <v>23.59513888888889</v>
      </c>
      <c r="S119" s="129">
        <f t="shared" si="23"/>
        <v>23.354166666666668</v>
      </c>
      <c r="T119" s="129">
        <f t="shared" si="16"/>
        <v>23.759027777777778</v>
      </c>
      <c r="U119" s="129" t="b">
        <f t="shared" si="17"/>
        <v>0</v>
      </c>
      <c r="V119" s="29">
        <f t="shared" si="18"/>
        <v>18</v>
      </c>
      <c r="W119" s="29">
        <f t="shared" si="19"/>
        <v>13</v>
      </c>
      <c r="X119" s="29">
        <f t="shared" si="20"/>
        <v>0</v>
      </c>
      <c r="Y119" s="29">
        <f t="shared" si="21"/>
        <v>0</v>
      </c>
    </row>
    <row r="120" spans="1:25">
      <c r="A120" s="12">
        <v>118</v>
      </c>
      <c r="B120" s="13">
        <v>42656</v>
      </c>
      <c r="C120" s="14">
        <v>0.42291666666666666</v>
      </c>
      <c r="D120" s="111" t="s">
        <v>79</v>
      </c>
      <c r="E120" s="15" t="s">
        <v>79</v>
      </c>
      <c r="F120" s="33">
        <v>3.2</v>
      </c>
      <c r="G120" s="16">
        <v>42656</v>
      </c>
      <c r="H120" s="17">
        <v>0.62083333333333335</v>
      </c>
      <c r="I120" s="50" t="s">
        <v>98</v>
      </c>
      <c r="J120" s="17">
        <f t="shared" si="14"/>
        <v>0.19791666666666669</v>
      </c>
      <c r="K120" s="137"/>
      <c r="L120" s="144">
        <f t="shared" si="15"/>
        <v>1</v>
      </c>
      <c r="M120" s="99">
        <f>HOUR(J120)</f>
        <v>4</v>
      </c>
      <c r="N120" s="99">
        <f>MINUTE(J120)</f>
        <v>45</v>
      </c>
      <c r="R120" s="129">
        <f t="shared" si="22"/>
        <v>23.577083333333334</v>
      </c>
      <c r="S120" s="129">
        <f t="shared" si="23"/>
        <v>23.379166666666666</v>
      </c>
      <c r="T120" s="129" t="b">
        <f t="shared" si="16"/>
        <v>0</v>
      </c>
      <c r="U120" s="129" t="b">
        <f t="shared" si="17"/>
        <v>0</v>
      </c>
      <c r="V120" s="29">
        <f t="shared" si="18"/>
        <v>0</v>
      </c>
      <c r="W120" s="29">
        <f t="shared" si="19"/>
        <v>0</v>
      </c>
      <c r="X120" s="29">
        <f t="shared" si="20"/>
        <v>0</v>
      </c>
      <c r="Y120" s="29">
        <f t="shared" si="21"/>
        <v>0</v>
      </c>
    </row>
    <row r="121" spans="1:25">
      <c r="A121" s="69">
        <v>119</v>
      </c>
      <c r="B121" s="70">
        <v>42656</v>
      </c>
      <c r="C121" s="71">
        <v>0.56736111111111109</v>
      </c>
      <c r="D121" s="112" t="s">
        <v>45</v>
      </c>
      <c r="E121" s="73" t="s">
        <v>45</v>
      </c>
      <c r="F121" s="74">
        <v>4.7</v>
      </c>
      <c r="G121" s="70">
        <v>42656</v>
      </c>
      <c r="H121" s="71">
        <v>0.4826388888888889</v>
      </c>
      <c r="I121" s="77" t="s">
        <v>110</v>
      </c>
      <c r="J121" s="71">
        <f t="shared" si="14"/>
        <v>8.4722222222222199E-2</v>
      </c>
      <c r="K121" s="136" t="s">
        <v>123</v>
      </c>
      <c r="L121" s="144">
        <f t="shared" si="15"/>
        <v>1</v>
      </c>
      <c r="M121" s="99">
        <f>HOUR(J121)</f>
        <v>2</v>
      </c>
      <c r="N121" s="99">
        <f>MINUTE(J121)</f>
        <v>2</v>
      </c>
      <c r="R121" s="129">
        <f t="shared" si="22"/>
        <v>23.432638888888889</v>
      </c>
      <c r="S121" s="129">
        <f t="shared" si="23"/>
        <v>23.517361111111111</v>
      </c>
      <c r="T121" s="129" t="b">
        <f t="shared" si="16"/>
        <v>0</v>
      </c>
      <c r="U121" s="129" t="b">
        <f t="shared" si="17"/>
        <v>0</v>
      </c>
      <c r="V121" s="29">
        <f t="shared" si="18"/>
        <v>0</v>
      </c>
      <c r="W121" s="29">
        <f t="shared" si="19"/>
        <v>0</v>
      </c>
      <c r="X121" s="29">
        <f t="shared" si="20"/>
        <v>0</v>
      </c>
      <c r="Y121" s="29">
        <f t="shared" si="21"/>
        <v>0</v>
      </c>
    </row>
    <row r="122" spans="1:25">
      <c r="A122" s="12">
        <v>120</v>
      </c>
      <c r="B122" s="13">
        <v>42658</v>
      </c>
      <c r="C122" s="14">
        <v>0.17291666666666669</v>
      </c>
      <c r="D122" s="111" t="s">
        <v>32</v>
      </c>
      <c r="E122" s="15" t="s">
        <v>362</v>
      </c>
      <c r="F122" s="33">
        <v>4.8</v>
      </c>
      <c r="G122" s="16">
        <v>42657</v>
      </c>
      <c r="H122" s="17">
        <v>7.1527777777777787E-2</v>
      </c>
      <c r="I122" s="51" t="s">
        <v>82</v>
      </c>
      <c r="J122" s="17">
        <f t="shared" si="14"/>
        <v>0.1013888888888889</v>
      </c>
      <c r="K122" s="137"/>
      <c r="L122" s="144">
        <f t="shared" si="15"/>
        <v>0</v>
      </c>
      <c r="M122" s="99"/>
      <c r="N122" s="99"/>
      <c r="R122" s="129">
        <f t="shared" si="22"/>
        <v>23.827083333333334</v>
      </c>
      <c r="S122" s="129">
        <f t="shared" si="23"/>
        <v>23.928472222222222</v>
      </c>
      <c r="T122" s="129">
        <f t="shared" si="16"/>
        <v>24.101388888888888</v>
      </c>
      <c r="U122" s="129" t="b">
        <f t="shared" si="17"/>
        <v>0</v>
      </c>
      <c r="V122" s="29">
        <f t="shared" si="18"/>
        <v>2</v>
      </c>
      <c r="W122" s="29">
        <f t="shared" si="19"/>
        <v>26</v>
      </c>
      <c r="X122" s="29">
        <f t="shared" si="20"/>
        <v>0</v>
      </c>
      <c r="Y122" s="29">
        <f t="shared" si="21"/>
        <v>0</v>
      </c>
    </row>
    <row r="123" spans="1:25">
      <c r="A123" s="12">
        <v>121</v>
      </c>
      <c r="B123" s="13">
        <v>42659</v>
      </c>
      <c r="C123" s="14">
        <v>5.0694444444444452E-2</v>
      </c>
      <c r="D123" s="111" t="s">
        <v>115</v>
      </c>
      <c r="E123" s="15" t="s">
        <v>363</v>
      </c>
      <c r="F123" s="33">
        <v>4.5</v>
      </c>
      <c r="G123" s="16">
        <v>42659</v>
      </c>
      <c r="H123" s="17">
        <v>0.24444444444444446</v>
      </c>
      <c r="I123" s="50" t="s">
        <v>115</v>
      </c>
      <c r="J123" s="17">
        <f t="shared" si="14"/>
        <v>0.19375000000000001</v>
      </c>
      <c r="K123" s="137"/>
      <c r="L123" s="144">
        <f t="shared" si="15"/>
        <v>1</v>
      </c>
      <c r="M123" s="99">
        <f>HOUR(J123)</f>
        <v>4</v>
      </c>
      <c r="N123" s="99">
        <f>MINUTE(J123)</f>
        <v>39</v>
      </c>
      <c r="R123" s="129">
        <f t="shared" si="22"/>
        <v>23.949305555555554</v>
      </c>
      <c r="S123" s="129">
        <f t="shared" si="23"/>
        <v>23.755555555555556</v>
      </c>
      <c r="T123" s="129" t="b">
        <f t="shared" si="16"/>
        <v>0</v>
      </c>
      <c r="U123" s="129" t="b">
        <f t="shared" si="17"/>
        <v>0</v>
      </c>
      <c r="V123" s="29">
        <f t="shared" si="18"/>
        <v>0</v>
      </c>
      <c r="W123" s="29">
        <f t="shared" si="19"/>
        <v>0</v>
      </c>
      <c r="X123" s="29">
        <f t="shared" si="20"/>
        <v>0</v>
      </c>
      <c r="Y123" s="29">
        <f t="shared" si="21"/>
        <v>0</v>
      </c>
    </row>
    <row r="124" spans="1:25">
      <c r="A124" s="12">
        <v>122</v>
      </c>
      <c r="B124" s="13">
        <v>42660</v>
      </c>
      <c r="C124" s="14">
        <v>8.8888888888888892E-2</v>
      </c>
      <c r="D124" s="113" t="s">
        <v>58</v>
      </c>
      <c r="E124" s="15" t="s">
        <v>59</v>
      </c>
      <c r="F124" s="33">
        <v>3</v>
      </c>
      <c r="G124" s="16">
        <v>42661</v>
      </c>
      <c r="H124" s="17">
        <v>0.16944444444444443</v>
      </c>
      <c r="I124" s="50" t="s">
        <v>59</v>
      </c>
      <c r="J124" s="17">
        <f t="shared" si="14"/>
        <v>8.0555555555555533E-2</v>
      </c>
      <c r="K124" s="137"/>
      <c r="L124" s="144">
        <f t="shared" si="15"/>
        <v>0</v>
      </c>
      <c r="M124" s="99"/>
      <c r="N124" s="99"/>
      <c r="R124" s="129">
        <f t="shared" si="22"/>
        <v>23.911111111111111</v>
      </c>
      <c r="S124" s="129">
        <f t="shared" si="23"/>
        <v>23.830555555555556</v>
      </c>
      <c r="T124" s="129" t="b">
        <f t="shared" si="16"/>
        <v>0</v>
      </c>
      <c r="U124" s="129">
        <f t="shared" si="17"/>
        <v>24.080555555555556</v>
      </c>
      <c r="V124" s="29">
        <f t="shared" si="18"/>
        <v>0</v>
      </c>
      <c r="W124" s="29">
        <f t="shared" si="19"/>
        <v>0</v>
      </c>
      <c r="X124" s="29">
        <f t="shared" si="20"/>
        <v>1</v>
      </c>
      <c r="Y124" s="29">
        <f t="shared" si="21"/>
        <v>56</v>
      </c>
    </row>
    <row r="125" spans="1:25">
      <c r="A125" s="12">
        <v>123</v>
      </c>
      <c r="B125" s="13">
        <v>42660</v>
      </c>
      <c r="C125" s="14">
        <v>0.6645833333333333</v>
      </c>
      <c r="D125" s="107" t="s">
        <v>1</v>
      </c>
      <c r="E125" s="15" t="s">
        <v>344</v>
      </c>
      <c r="F125" s="33">
        <v>3.1</v>
      </c>
      <c r="G125" s="16">
        <v>42659</v>
      </c>
      <c r="H125" s="17">
        <v>0.47569444444444442</v>
      </c>
      <c r="I125" s="49" t="s">
        <v>274</v>
      </c>
      <c r="J125" s="17">
        <f t="shared" si="14"/>
        <v>0.18888888888888888</v>
      </c>
      <c r="K125" s="137"/>
      <c r="L125" s="144">
        <f t="shared" si="15"/>
        <v>0</v>
      </c>
      <c r="M125" s="99"/>
      <c r="N125" s="99"/>
      <c r="R125" s="129">
        <f t="shared" si="22"/>
        <v>23.335416666666667</v>
      </c>
      <c r="S125" s="129">
        <f t="shared" si="23"/>
        <v>23.524305555555557</v>
      </c>
      <c r="T125" s="129">
        <f t="shared" si="16"/>
        <v>24.18888888888889</v>
      </c>
      <c r="U125" s="129" t="b">
        <f t="shared" si="17"/>
        <v>0</v>
      </c>
      <c r="V125" s="29">
        <f t="shared" si="18"/>
        <v>4</v>
      </c>
      <c r="W125" s="29">
        <f t="shared" si="19"/>
        <v>32</v>
      </c>
      <c r="X125" s="29">
        <f t="shared" si="20"/>
        <v>0</v>
      </c>
      <c r="Y125" s="29">
        <f t="shared" si="21"/>
        <v>0</v>
      </c>
    </row>
    <row r="126" spans="1:25">
      <c r="A126" s="69">
        <v>124</v>
      </c>
      <c r="B126" s="70">
        <v>42661</v>
      </c>
      <c r="C126" s="71">
        <v>0.28680555555555554</v>
      </c>
      <c r="D126" s="112" t="s">
        <v>22</v>
      </c>
      <c r="E126" s="73" t="s">
        <v>364</v>
      </c>
      <c r="F126" s="74">
        <v>5</v>
      </c>
      <c r="G126" s="70">
        <v>42661</v>
      </c>
      <c r="H126" s="71">
        <v>0.32708333333333334</v>
      </c>
      <c r="I126" s="77" t="s">
        <v>102</v>
      </c>
      <c r="J126" s="71">
        <f t="shared" si="14"/>
        <v>4.0277777777777801E-2</v>
      </c>
      <c r="K126" s="136" t="s">
        <v>123</v>
      </c>
      <c r="L126" s="144">
        <f t="shared" si="15"/>
        <v>1</v>
      </c>
      <c r="M126" s="99">
        <f>HOUR(J126)</f>
        <v>0</v>
      </c>
      <c r="N126" s="99">
        <f>MINUTE(J126)</f>
        <v>58</v>
      </c>
      <c r="R126" s="129">
        <f t="shared" si="22"/>
        <v>23.713194444444444</v>
      </c>
      <c r="S126" s="129">
        <f t="shared" si="23"/>
        <v>23.672916666666666</v>
      </c>
      <c r="T126" s="129" t="b">
        <f t="shared" si="16"/>
        <v>0</v>
      </c>
      <c r="U126" s="129" t="b">
        <f t="shared" si="17"/>
        <v>0</v>
      </c>
      <c r="V126" s="29">
        <f t="shared" si="18"/>
        <v>0</v>
      </c>
      <c r="W126" s="29">
        <f t="shared" si="19"/>
        <v>0</v>
      </c>
      <c r="X126" s="29">
        <f t="shared" si="20"/>
        <v>0</v>
      </c>
      <c r="Y126" s="29">
        <f t="shared" si="21"/>
        <v>0</v>
      </c>
    </row>
    <row r="127" spans="1:25">
      <c r="A127" s="12">
        <v>125</v>
      </c>
      <c r="B127" s="13">
        <v>42661</v>
      </c>
      <c r="C127" s="14">
        <v>0.75277777777777777</v>
      </c>
      <c r="D127" s="107" t="s">
        <v>42</v>
      </c>
      <c r="E127" s="15" t="s">
        <v>43</v>
      </c>
      <c r="F127" s="33">
        <v>3.5</v>
      </c>
      <c r="G127" s="16">
        <v>42659</v>
      </c>
      <c r="H127" s="17">
        <v>0.82361111111111107</v>
      </c>
      <c r="I127" s="49" t="s">
        <v>276</v>
      </c>
      <c r="J127" s="17">
        <f t="shared" si="14"/>
        <v>7.0833333333333304E-2</v>
      </c>
      <c r="K127" s="137"/>
      <c r="L127" s="144">
        <f t="shared" si="15"/>
        <v>0</v>
      </c>
      <c r="M127" s="99"/>
      <c r="N127" s="99"/>
      <c r="R127" s="129">
        <f t="shared" si="22"/>
        <v>23.247222222222224</v>
      </c>
      <c r="S127" s="129">
        <f t="shared" si="23"/>
        <v>23.176388888888887</v>
      </c>
      <c r="T127" s="129" t="b">
        <f t="shared" si="16"/>
        <v>0</v>
      </c>
      <c r="U127" s="129" t="b">
        <f t="shared" si="17"/>
        <v>0</v>
      </c>
      <c r="V127" s="29">
        <f t="shared" si="18"/>
        <v>0</v>
      </c>
      <c r="W127" s="29">
        <f t="shared" si="19"/>
        <v>0</v>
      </c>
      <c r="X127" s="29">
        <f t="shared" si="20"/>
        <v>0</v>
      </c>
      <c r="Y127" s="29">
        <f t="shared" si="21"/>
        <v>0</v>
      </c>
    </row>
    <row r="128" spans="1:25">
      <c r="A128" s="12">
        <v>126</v>
      </c>
      <c r="B128" s="13">
        <v>42661</v>
      </c>
      <c r="C128" s="14">
        <v>0.95694444444444438</v>
      </c>
      <c r="D128" s="107" t="s">
        <v>39</v>
      </c>
      <c r="E128" s="40" t="s">
        <v>39</v>
      </c>
      <c r="F128" s="33">
        <v>4.5</v>
      </c>
      <c r="G128" s="16">
        <v>42660</v>
      </c>
      <c r="H128" s="17">
        <v>0.4548611111111111</v>
      </c>
      <c r="I128" s="49" t="s">
        <v>275</v>
      </c>
      <c r="J128" s="17">
        <f t="shared" si="14"/>
        <v>0.50208333333333321</v>
      </c>
      <c r="K128" s="137"/>
      <c r="L128" s="144">
        <f t="shared" si="15"/>
        <v>0</v>
      </c>
      <c r="M128" s="99"/>
      <c r="N128" s="99"/>
      <c r="R128" s="129">
        <f t="shared" si="22"/>
        <v>23.043055555555554</v>
      </c>
      <c r="S128" s="129">
        <f t="shared" si="23"/>
        <v>23.545138888888889</v>
      </c>
      <c r="T128" s="129">
        <f t="shared" si="16"/>
        <v>24.502083333333335</v>
      </c>
      <c r="U128" s="129" t="b">
        <f t="shared" si="17"/>
        <v>0</v>
      </c>
      <c r="V128" s="29">
        <f t="shared" si="18"/>
        <v>12</v>
      </c>
      <c r="W128" s="29">
        <f t="shared" si="19"/>
        <v>3</v>
      </c>
      <c r="X128" s="29">
        <f t="shared" si="20"/>
        <v>0</v>
      </c>
      <c r="Y128" s="29">
        <f t="shared" si="21"/>
        <v>0</v>
      </c>
    </row>
    <row r="129" spans="1:25">
      <c r="A129" s="12">
        <v>127</v>
      </c>
      <c r="B129" s="13">
        <v>42662</v>
      </c>
      <c r="C129" s="14">
        <v>0.80902777777777779</v>
      </c>
      <c r="D129" s="111" t="s">
        <v>335</v>
      </c>
      <c r="E129" s="15" t="s">
        <v>335</v>
      </c>
      <c r="F129" s="33">
        <v>4.3</v>
      </c>
      <c r="G129" s="16">
        <v>42663</v>
      </c>
      <c r="H129" s="17">
        <v>0.34166666666666662</v>
      </c>
      <c r="I129" s="51" t="s">
        <v>112</v>
      </c>
      <c r="J129" s="17">
        <f t="shared" si="14"/>
        <v>0.46736111111111117</v>
      </c>
      <c r="K129" s="137"/>
      <c r="L129" s="144">
        <f t="shared" si="15"/>
        <v>0</v>
      </c>
      <c r="M129" s="99"/>
      <c r="N129" s="99"/>
      <c r="R129" s="129">
        <f t="shared" si="22"/>
        <v>23.190972222222221</v>
      </c>
      <c r="S129" s="129">
        <f t="shared" si="23"/>
        <v>23.658333333333335</v>
      </c>
      <c r="T129" s="129" t="b">
        <f t="shared" si="16"/>
        <v>0</v>
      </c>
      <c r="U129" s="129">
        <f t="shared" si="17"/>
        <v>23.532638888888886</v>
      </c>
      <c r="V129" s="29">
        <f t="shared" si="18"/>
        <v>0</v>
      </c>
      <c r="W129" s="29">
        <f t="shared" si="19"/>
        <v>0</v>
      </c>
      <c r="X129" s="29">
        <f t="shared" si="20"/>
        <v>12</v>
      </c>
      <c r="Y129" s="29">
        <f t="shared" si="21"/>
        <v>47</v>
      </c>
    </row>
    <row r="130" spans="1:25">
      <c r="A130" s="12">
        <v>128</v>
      </c>
      <c r="B130" s="13">
        <v>42663</v>
      </c>
      <c r="C130" s="14">
        <v>0.57430555555555551</v>
      </c>
      <c r="D130" s="111" t="s">
        <v>149</v>
      </c>
      <c r="E130" s="15" t="s">
        <v>149</v>
      </c>
      <c r="F130" s="33">
        <v>3.1</v>
      </c>
      <c r="G130" s="16">
        <v>42663</v>
      </c>
      <c r="H130" s="17">
        <v>4.6527777777777779E-2</v>
      </c>
      <c r="I130" s="50" t="s">
        <v>149</v>
      </c>
      <c r="J130" s="17">
        <f t="shared" si="14"/>
        <v>0.52777777777777768</v>
      </c>
      <c r="K130" s="137"/>
      <c r="L130" s="144">
        <f t="shared" si="15"/>
        <v>1</v>
      </c>
      <c r="M130" s="99">
        <f>HOUR(J130)</f>
        <v>12</v>
      </c>
      <c r="N130" s="99">
        <f>MINUTE(J130)</f>
        <v>40</v>
      </c>
      <c r="R130" s="129">
        <f t="shared" si="22"/>
        <v>23.425694444444446</v>
      </c>
      <c r="S130" s="129">
        <f t="shared" si="23"/>
        <v>23.953472222222221</v>
      </c>
      <c r="T130" s="129" t="b">
        <f t="shared" si="16"/>
        <v>0</v>
      </c>
      <c r="U130" s="129" t="b">
        <f t="shared" si="17"/>
        <v>0</v>
      </c>
      <c r="V130" s="29">
        <f t="shared" si="18"/>
        <v>0</v>
      </c>
      <c r="W130" s="29">
        <f t="shared" si="19"/>
        <v>0</v>
      </c>
      <c r="X130" s="29">
        <f t="shared" si="20"/>
        <v>0</v>
      </c>
      <c r="Y130" s="29">
        <f t="shared" si="21"/>
        <v>0</v>
      </c>
    </row>
    <row r="131" spans="1:25">
      <c r="A131" s="12">
        <v>129</v>
      </c>
      <c r="B131" s="13">
        <v>42663</v>
      </c>
      <c r="C131" s="14">
        <v>0.625</v>
      </c>
      <c r="D131" s="107" t="s">
        <v>33</v>
      </c>
      <c r="E131" s="15" t="s">
        <v>365</v>
      </c>
      <c r="F131" s="33">
        <v>4.7</v>
      </c>
      <c r="G131" s="16">
        <v>42662</v>
      </c>
      <c r="H131" s="17">
        <v>0.81319444444444444</v>
      </c>
      <c r="I131" s="47" t="s">
        <v>117</v>
      </c>
      <c r="J131" s="17">
        <f t="shared" ref="J131:J194" si="24">ABS(C131-H131)</f>
        <v>0.18819444444444444</v>
      </c>
      <c r="K131" s="137"/>
      <c r="L131" s="144">
        <f t="shared" si="15"/>
        <v>0</v>
      </c>
      <c r="M131" s="99"/>
      <c r="N131" s="99"/>
      <c r="R131" s="129">
        <f t="shared" si="22"/>
        <v>23.375</v>
      </c>
      <c r="S131" s="129">
        <f t="shared" si="23"/>
        <v>23.186805555555555</v>
      </c>
      <c r="T131" s="129">
        <f t="shared" si="16"/>
        <v>23.811805555555555</v>
      </c>
      <c r="U131" s="129" t="b">
        <f t="shared" si="17"/>
        <v>0</v>
      </c>
      <c r="V131" s="29">
        <f t="shared" si="18"/>
        <v>19</v>
      </c>
      <c r="W131" s="29">
        <f t="shared" si="19"/>
        <v>29</v>
      </c>
      <c r="X131" s="29">
        <f t="shared" si="20"/>
        <v>0</v>
      </c>
      <c r="Y131" s="29">
        <f t="shared" si="21"/>
        <v>0</v>
      </c>
    </row>
    <row r="132" spans="1:25">
      <c r="A132" s="12">
        <v>130</v>
      </c>
      <c r="B132" s="13">
        <v>42663</v>
      </c>
      <c r="C132" s="14">
        <v>0.6479166666666667</v>
      </c>
      <c r="D132" s="111" t="s">
        <v>51</v>
      </c>
      <c r="E132" s="15" t="s">
        <v>366</v>
      </c>
      <c r="F132" s="33">
        <v>4.7</v>
      </c>
      <c r="G132" s="16">
        <v>42662</v>
      </c>
      <c r="H132" s="17">
        <v>0.86875000000000002</v>
      </c>
      <c r="I132" s="51" t="s">
        <v>100</v>
      </c>
      <c r="J132" s="17">
        <f t="shared" si="24"/>
        <v>0.22083333333333333</v>
      </c>
      <c r="K132" s="137"/>
      <c r="L132" s="144">
        <f t="shared" ref="L132:L195" si="25">IF(B132=G132,1,0)</f>
        <v>0</v>
      </c>
      <c r="M132" s="99"/>
      <c r="N132" s="99"/>
      <c r="R132" s="129">
        <f t="shared" si="22"/>
        <v>23.352083333333333</v>
      </c>
      <c r="S132" s="129">
        <f t="shared" si="23"/>
        <v>23.131250000000001</v>
      </c>
      <c r="T132" s="129">
        <f t="shared" ref="T132:T195" si="26">IF(B132-G132=1,S132+C132)</f>
        <v>23.779166666666669</v>
      </c>
      <c r="U132" s="129" t="b">
        <f t="shared" ref="U132:U195" si="27">IF(B132-G132=-1,R132+H132)</f>
        <v>0</v>
      </c>
      <c r="V132" s="29">
        <f t="shared" ref="V132:V195" si="28">HOUR(T132)</f>
        <v>18</v>
      </c>
      <c r="W132" s="29">
        <f t="shared" ref="W132:W195" si="29">MINUTE(T132)</f>
        <v>42</v>
      </c>
      <c r="X132" s="29">
        <f t="shared" si="20"/>
        <v>0</v>
      </c>
      <c r="Y132" s="29">
        <f t="shared" si="21"/>
        <v>0</v>
      </c>
    </row>
    <row r="133" spans="1:25">
      <c r="A133" s="12">
        <v>131</v>
      </c>
      <c r="B133" s="13">
        <v>42663</v>
      </c>
      <c r="C133" s="14">
        <v>0.80347222222222225</v>
      </c>
      <c r="D133" s="111" t="s">
        <v>367</v>
      </c>
      <c r="E133" s="15" t="s">
        <v>368</v>
      </c>
      <c r="F133" s="33">
        <v>3.6</v>
      </c>
      <c r="G133" s="16">
        <v>42664</v>
      </c>
      <c r="H133" s="17">
        <v>0</v>
      </c>
      <c r="I133" s="51" t="s">
        <v>92</v>
      </c>
      <c r="J133" s="17">
        <f t="shared" si="24"/>
        <v>0.80347222222222225</v>
      </c>
      <c r="K133" s="137"/>
      <c r="L133" s="144">
        <f t="shared" si="25"/>
        <v>0</v>
      </c>
      <c r="M133" s="99"/>
      <c r="N133" s="99"/>
      <c r="R133" s="129">
        <f t="shared" si="22"/>
        <v>23.196527777777778</v>
      </c>
      <c r="S133" s="129">
        <f t="shared" si="23"/>
        <v>24</v>
      </c>
      <c r="T133" s="129" t="b">
        <f t="shared" si="26"/>
        <v>0</v>
      </c>
      <c r="U133" s="129">
        <f t="shared" si="27"/>
        <v>23.196527777777778</v>
      </c>
      <c r="V133" s="29">
        <f t="shared" si="28"/>
        <v>0</v>
      </c>
      <c r="W133" s="29">
        <f t="shared" si="29"/>
        <v>0</v>
      </c>
      <c r="X133" s="29">
        <f t="shared" si="20"/>
        <v>4</v>
      </c>
      <c r="Y133" s="29">
        <f t="shared" si="21"/>
        <v>43</v>
      </c>
    </row>
    <row r="134" spans="1:25">
      <c r="A134" s="12">
        <v>132</v>
      </c>
      <c r="B134" s="13">
        <v>42664</v>
      </c>
      <c r="C134" s="14">
        <v>0</v>
      </c>
      <c r="D134" s="109" t="s">
        <v>38</v>
      </c>
      <c r="E134" s="37" t="s">
        <v>38</v>
      </c>
      <c r="F134" s="33"/>
      <c r="G134" s="16"/>
      <c r="H134" s="17"/>
      <c r="I134" s="49" t="s">
        <v>148</v>
      </c>
      <c r="J134" s="17"/>
      <c r="K134" s="137"/>
      <c r="L134" s="144">
        <f t="shared" si="25"/>
        <v>0</v>
      </c>
      <c r="M134" s="99"/>
      <c r="N134" s="99"/>
      <c r="R134" s="129">
        <f t="shared" si="22"/>
        <v>24</v>
      </c>
      <c r="S134" s="129">
        <f t="shared" si="23"/>
        <v>24</v>
      </c>
      <c r="T134" s="129" t="b">
        <f t="shared" si="26"/>
        <v>0</v>
      </c>
      <c r="U134" s="129" t="b">
        <f t="shared" si="27"/>
        <v>0</v>
      </c>
      <c r="V134" s="29">
        <f t="shared" si="28"/>
        <v>0</v>
      </c>
      <c r="W134" s="29">
        <f t="shared" si="29"/>
        <v>0</v>
      </c>
      <c r="X134" s="29">
        <f t="shared" si="20"/>
        <v>0</v>
      </c>
      <c r="Y134" s="29">
        <f t="shared" si="21"/>
        <v>0</v>
      </c>
    </row>
    <row r="135" spans="1:25">
      <c r="A135" s="12">
        <v>133</v>
      </c>
      <c r="B135" s="13">
        <v>42664</v>
      </c>
      <c r="C135" s="14">
        <v>0.97569444444444453</v>
      </c>
      <c r="D135" s="113" t="s">
        <v>153</v>
      </c>
      <c r="E135" s="15" t="s">
        <v>153</v>
      </c>
      <c r="F135" s="33">
        <v>3.5</v>
      </c>
      <c r="G135" s="16">
        <v>42665</v>
      </c>
      <c r="H135" s="17">
        <v>0.4375</v>
      </c>
      <c r="I135" s="50" t="s">
        <v>176</v>
      </c>
      <c r="J135" s="17">
        <f t="shared" si="24"/>
        <v>0.53819444444444453</v>
      </c>
      <c r="K135" s="137"/>
      <c r="L135" s="144">
        <f t="shared" si="25"/>
        <v>0</v>
      </c>
      <c r="M135" s="99"/>
      <c r="N135" s="99"/>
      <c r="R135" s="129">
        <f t="shared" si="22"/>
        <v>23.024305555555557</v>
      </c>
      <c r="S135" s="129">
        <f t="shared" si="23"/>
        <v>23.5625</v>
      </c>
      <c r="T135" s="129" t="b">
        <f t="shared" si="26"/>
        <v>0</v>
      </c>
      <c r="U135" s="129">
        <f t="shared" si="27"/>
        <v>23.461805555555557</v>
      </c>
      <c r="V135" s="29">
        <f t="shared" si="28"/>
        <v>0</v>
      </c>
      <c r="W135" s="29">
        <f t="shared" si="29"/>
        <v>0</v>
      </c>
      <c r="X135" s="29">
        <f t="shared" si="20"/>
        <v>11</v>
      </c>
      <c r="Y135" s="29">
        <f t="shared" si="21"/>
        <v>5</v>
      </c>
    </row>
    <row r="136" spans="1:25">
      <c r="A136" s="12">
        <v>134</v>
      </c>
      <c r="B136" s="13">
        <v>42665</v>
      </c>
      <c r="C136" s="14">
        <v>0.17222222222222225</v>
      </c>
      <c r="D136" s="109" t="s">
        <v>32</v>
      </c>
      <c r="E136" s="37" t="s">
        <v>32</v>
      </c>
      <c r="F136" s="33">
        <v>4.8</v>
      </c>
      <c r="G136" s="16">
        <v>42663</v>
      </c>
      <c r="H136" s="17">
        <v>0.63194444444444442</v>
      </c>
      <c r="I136" s="49" t="s">
        <v>277</v>
      </c>
      <c r="J136" s="17">
        <f t="shared" si="24"/>
        <v>0.45972222222222214</v>
      </c>
      <c r="K136" s="137"/>
      <c r="L136" s="144">
        <f t="shared" si="25"/>
        <v>0</v>
      </c>
      <c r="M136" s="99"/>
      <c r="N136" s="99"/>
      <c r="R136" s="129">
        <f t="shared" si="22"/>
        <v>23.827777777777779</v>
      </c>
      <c r="S136" s="129">
        <f t="shared" si="23"/>
        <v>23.368055555555557</v>
      </c>
      <c r="T136" s="129" t="b">
        <f t="shared" si="26"/>
        <v>0</v>
      </c>
      <c r="U136" s="129" t="b">
        <f t="shared" si="27"/>
        <v>0</v>
      </c>
      <c r="V136" s="29">
        <f t="shared" si="28"/>
        <v>0</v>
      </c>
      <c r="W136" s="29">
        <f t="shared" si="29"/>
        <v>0</v>
      </c>
      <c r="X136" s="29">
        <f t="shared" si="20"/>
        <v>0</v>
      </c>
      <c r="Y136" s="29">
        <f t="shared" si="21"/>
        <v>0</v>
      </c>
    </row>
    <row r="137" spans="1:25">
      <c r="A137" s="12">
        <v>135</v>
      </c>
      <c r="B137" s="13">
        <v>42665</v>
      </c>
      <c r="C137" s="14">
        <v>0.51388888888888895</v>
      </c>
      <c r="D137" s="111" t="s">
        <v>47</v>
      </c>
      <c r="E137" s="15" t="s">
        <v>339</v>
      </c>
      <c r="F137" s="33">
        <v>5.2</v>
      </c>
      <c r="G137" s="16">
        <v>42663</v>
      </c>
      <c r="H137" s="17">
        <v>2.7777777777777776E-2</v>
      </c>
      <c r="I137" s="51" t="s">
        <v>8</v>
      </c>
      <c r="J137" s="17">
        <f t="shared" si="24"/>
        <v>0.48611111111111116</v>
      </c>
      <c r="K137" s="137"/>
      <c r="L137" s="144">
        <f t="shared" si="25"/>
        <v>0</v>
      </c>
      <c r="M137" s="99"/>
      <c r="N137" s="99"/>
      <c r="R137" s="129">
        <f t="shared" si="22"/>
        <v>23.486111111111111</v>
      </c>
      <c r="S137" s="129">
        <f t="shared" si="23"/>
        <v>23.972222222222221</v>
      </c>
      <c r="T137" s="129" t="b">
        <f t="shared" si="26"/>
        <v>0</v>
      </c>
      <c r="U137" s="129" t="b">
        <f t="shared" si="27"/>
        <v>0</v>
      </c>
      <c r="V137" s="29">
        <f t="shared" si="28"/>
        <v>0</v>
      </c>
      <c r="W137" s="29">
        <f t="shared" si="29"/>
        <v>0</v>
      </c>
      <c r="X137" s="29">
        <f t="shared" si="20"/>
        <v>0</v>
      </c>
      <c r="Y137" s="29">
        <f t="shared" si="21"/>
        <v>0</v>
      </c>
    </row>
    <row r="138" spans="1:25">
      <c r="A138" s="69">
        <v>136</v>
      </c>
      <c r="B138" s="70">
        <v>42665</v>
      </c>
      <c r="C138" s="71">
        <v>0.7368055555555556</v>
      </c>
      <c r="D138" s="110" t="s">
        <v>36</v>
      </c>
      <c r="E138" s="73" t="s">
        <v>37</v>
      </c>
      <c r="F138" s="74">
        <v>6.2</v>
      </c>
      <c r="G138" s="70">
        <v>42664</v>
      </c>
      <c r="H138" s="71">
        <v>0.21319444444444444</v>
      </c>
      <c r="I138" s="75" t="s">
        <v>305</v>
      </c>
      <c r="J138" s="71">
        <f t="shared" si="24"/>
        <v>0.52361111111111114</v>
      </c>
      <c r="K138" s="136" t="s">
        <v>123</v>
      </c>
      <c r="L138" s="144">
        <f t="shared" si="25"/>
        <v>0</v>
      </c>
      <c r="M138" s="99">
        <f t="shared" ref="M138:M199" si="30">HOUR(J138)</f>
        <v>12</v>
      </c>
      <c r="N138" s="99">
        <f t="shared" ref="N138:N199" si="31">MINUTE(J138)</f>
        <v>34</v>
      </c>
      <c r="R138" s="129">
        <f t="shared" si="22"/>
        <v>23.263194444444444</v>
      </c>
      <c r="S138" s="129">
        <f t="shared" si="23"/>
        <v>23.786805555555556</v>
      </c>
      <c r="T138" s="129">
        <f t="shared" si="26"/>
        <v>24.523611111111112</v>
      </c>
      <c r="U138" s="129" t="b">
        <f t="shared" si="27"/>
        <v>0</v>
      </c>
      <c r="V138" s="29">
        <f t="shared" si="28"/>
        <v>12</v>
      </c>
      <c r="W138" s="29">
        <f t="shared" si="29"/>
        <v>34</v>
      </c>
      <c r="X138" s="29">
        <f t="shared" si="20"/>
        <v>0</v>
      </c>
      <c r="Y138" s="29">
        <f t="shared" si="21"/>
        <v>0</v>
      </c>
    </row>
    <row r="139" spans="1:25">
      <c r="A139" s="12">
        <v>137</v>
      </c>
      <c r="B139" s="13">
        <v>42666</v>
      </c>
      <c r="C139" s="14">
        <v>0.11319444444444444</v>
      </c>
      <c r="D139" s="111" t="s">
        <v>36</v>
      </c>
      <c r="E139" s="15" t="s">
        <v>84</v>
      </c>
      <c r="F139" s="33">
        <v>5</v>
      </c>
      <c r="G139" s="16">
        <v>42667</v>
      </c>
      <c r="H139" s="17">
        <v>1.9444444444444445E-2</v>
      </c>
      <c r="I139" s="51" t="s">
        <v>106</v>
      </c>
      <c r="J139" s="17">
        <f t="shared" si="24"/>
        <v>9.375E-2</v>
      </c>
      <c r="K139" s="137"/>
      <c r="L139" s="144">
        <f t="shared" si="25"/>
        <v>0</v>
      </c>
      <c r="M139" s="99"/>
      <c r="N139" s="99"/>
      <c r="R139" s="129">
        <f t="shared" si="22"/>
        <v>23.886805555555554</v>
      </c>
      <c r="S139" s="129">
        <f t="shared" si="23"/>
        <v>23.980555555555554</v>
      </c>
      <c r="T139" s="129" t="b">
        <f t="shared" si="26"/>
        <v>0</v>
      </c>
      <c r="U139" s="129">
        <f t="shared" si="27"/>
        <v>23.90625</v>
      </c>
      <c r="V139" s="29">
        <f t="shared" si="28"/>
        <v>0</v>
      </c>
      <c r="W139" s="29">
        <f t="shared" si="29"/>
        <v>0</v>
      </c>
      <c r="X139" s="29">
        <f t="shared" si="20"/>
        <v>21</v>
      </c>
      <c r="Y139" s="29">
        <f t="shared" si="21"/>
        <v>45</v>
      </c>
    </row>
    <row r="140" spans="1:25">
      <c r="A140" s="12">
        <v>138</v>
      </c>
      <c r="B140" s="13">
        <v>42666</v>
      </c>
      <c r="C140" s="14">
        <v>0.15</v>
      </c>
      <c r="D140" s="111" t="s">
        <v>36</v>
      </c>
      <c r="E140" s="15" t="s">
        <v>369</v>
      </c>
      <c r="F140" s="33">
        <v>5</v>
      </c>
      <c r="G140" s="16">
        <v>42667</v>
      </c>
      <c r="H140" s="17">
        <v>1.9444444444444445E-2</v>
      </c>
      <c r="I140" s="51" t="s">
        <v>106</v>
      </c>
      <c r="J140" s="17">
        <f t="shared" si="24"/>
        <v>0.13055555555555554</v>
      </c>
      <c r="K140" s="137"/>
      <c r="L140" s="144">
        <f t="shared" si="25"/>
        <v>0</v>
      </c>
      <c r="M140" s="99"/>
      <c r="N140" s="99"/>
      <c r="R140" s="129">
        <f t="shared" si="22"/>
        <v>23.85</v>
      </c>
      <c r="S140" s="129">
        <f t="shared" si="23"/>
        <v>23.980555555555554</v>
      </c>
      <c r="T140" s="129" t="b">
        <f t="shared" si="26"/>
        <v>0</v>
      </c>
      <c r="U140" s="129">
        <f t="shared" si="27"/>
        <v>23.869444444444447</v>
      </c>
      <c r="V140" s="29">
        <f t="shared" si="28"/>
        <v>0</v>
      </c>
      <c r="W140" s="29">
        <f t="shared" si="29"/>
        <v>0</v>
      </c>
      <c r="X140" s="29">
        <f t="shared" si="20"/>
        <v>20</v>
      </c>
      <c r="Y140" s="29">
        <f t="shared" si="21"/>
        <v>52</v>
      </c>
    </row>
    <row r="141" spans="1:25">
      <c r="A141" s="12">
        <v>139</v>
      </c>
      <c r="B141" s="13">
        <v>42666</v>
      </c>
      <c r="C141" s="14">
        <v>0.55486111111111114</v>
      </c>
      <c r="D141" s="111" t="s">
        <v>79</v>
      </c>
      <c r="E141" s="15" t="s">
        <v>79</v>
      </c>
      <c r="F141" s="33">
        <v>3.3</v>
      </c>
      <c r="G141" s="16">
        <v>42669</v>
      </c>
      <c r="H141" s="17">
        <v>0.49444444444444446</v>
      </c>
      <c r="I141" s="51" t="s">
        <v>99</v>
      </c>
      <c r="J141" s="17">
        <f t="shared" si="24"/>
        <v>6.0416666666666674E-2</v>
      </c>
      <c r="K141" s="137"/>
      <c r="L141" s="144">
        <f t="shared" si="25"/>
        <v>0</v>
      </c>
      <c r="M141" s="99"/>
      <c r="N141" s="99"/>
      <c r="R141" s="129">
        <f t="shared" si="22"/>
        <v>23.445138888888888</v>
      </c>
      <c r="S141" s="129">
        <f t="shared" si="23"/>
        <v>23.505555555555556</v>
      </c>
      <c r="T141" s="129" t="b">
        <f t="shared" si="26"/>
        <v>0</v>
      </c>
      <c r="U141" s="129" t="b">
        <f t="shared" si="27"/>
        <v>0</v>
      </c>
      <c r="V141" s="29">
        <f t="shared" si="28"/>
        <v>0</v>
      </c>
      <c r="W141" s="29">
        <f t="shared" si="29"/>
        <v>0</v>
      </c>
      <c r="X141" s="29">
        <f t="shared" si="20"/>
        <v>0</v>
      </c>
      <c r="Y141" s="29">
        <f t="shared" si="21"/>
        <v>0</v>
      </c>
    </row>
    <row r="142" spans="1:25">
      <c r="A142" s="12">
        <v>140</v>
      </c>
      <c r="B142" s="13">
        <v>42666</v>
      </c>
      <c r="C142" s="14">
        <v>0.68402777777777779</v>
      </c>
      <c r="D142" s="111" t="s">
        <v>32</v>
      </c>
      <c r="E142" s="15" t="s">
        <v>362</v>
      </c>
      <c r="F142" s="33">
        <v>4.3</v>
      </c>
      <c r="G142" s="16">
        <v>42666</v>
      </c>
      <c r="H142" s="17">
        <v>0.3347222222222222</v>
      </c>
      <c r="I142" s="50" t="s">
        <v>82</v>
      </c>
      <c r="J142" s="17">
        <f t="shared" si="24"/>
        <v>0.34930555555555559</v>
      </c>
      <c r="K142" s="137"/>
      <c r="L142" s="144">
        <f t="shared" si="25"/>
        <v>1</v>
      </c>
      <c r="M142" s="99">
        <f t="shared" si="30"/>
        <v>8</v>
      </c>
      <c r="N142" s="99">
        <f t="shared" si="31"/>
        <v>23</v>
      </c>
      <c r="R142" s="129">
        <f t="shared" si="22"/>
        <v>23.315972222222221</v>
      </c>
      <c r="S142" s="129">
        <f t="shared" si="23"/>
        <v>23.665277777777778</v>
      </c>
      <c r="T142" s="129" t="b">
        <f t="shared" si="26"/>
        <v>0</v>
      </c>
      <c r="U142" s="129" t="b">
        <f t="shared" si="27"/>
        <v>0</v>
      </c>
      <c r="V142" s="29">
        <f t="shared" si="28"/>
        <v>0</v>
      </c>
      <c r="W142" s="29">
        <f t="shared" si="29"/>
        <v>0</v>
      </c>
      <c r="X142" s="29">
        <f t="shared" si="20"/>
        <v>0</v>
      </c>
      <c r="Y142" s="29">
        <f t="shared" si="21"/>
        <v>0</v>
      </c>
    </row>
    <row r="143" spans="1:25">
      <c r="A143" s="12">
        <v>141</v>
      </c>
      <c r="B143" s="13">
        <v>42666</v>
      </c>
      <c r="C143" s="14">
        <v>0.8930555555555556</v>
      </c>
      <c r="D143" s="113" t="s">
        <v>146</v>
      </c>
      <c r="E143" s="15" t="s">
        <v>370</v>
      </c>
      <c r="F143" s="33">
        <v>3.1</v>
      </c>
      <c r="G143" s="16">
        <v>42667</v>
      </c>
      <c r="H143" s="17">
        <v>0.30625000000000002</v>
      </c>
      <c r="I143" s="50" t="s">
        <v>146</v>
      </c>
      <c r="J143" s="17">
        <f t="shared" si="24"/>
        <v>0.58680555555555558</v>
      </c>
      <c r="K143" s="137"/>
      <c r="L143" s="144">
        <f t="shared" si="25"/>
        <v>0</v>
      </c>
      <c r="M143" s="99"/>
      <c r="N143" s="99"/>
      <c r="R143" s="129">
        <f t="shared" si="22"/>
        <v>23.106944444444444</v>
      </c>
      <c r="S143" s="129">
        <f t="shared" si="23"/>
        <v>23.693750000000001</v>
      </c>
      <c r="T143" s="129" t="b">
        <f t="shared" si="26"/>
        <v>0</v>
      </c>
      <c r="U143" s="129">
        <f t="shared" si="27"/>
        <v>23.413194444444443</v>
      </c>
      <c r="V143" s="29">
        <f t="shared" si="28"/>
        <v>0</v>
      </c>
      <c r="W143" s="29">
        <f t="shared" si="29"/>
        <v>0</v>
      </c>
      <c r="X143" s="29">
        <f t="shared" si="20"/>
        <v>9</v>
      </c>
      <c r="Y143" s="29">
        <f t="shared" si="21"/>
        <v>55</v>
      </c>
    </row>
    <row r="144" spans="1:25">
      <c r="A144" s="12">
        <v>142</v>
      </c>
      <c r="B144" s="13">
        <v>42666</v>
      </c>
      <c r="C144" s="14">
        <v>0.17708333333333334</v>
      </c>
      <c r="D144" s="111" t="s">
        <v>22</v>
      </c>
      <c r="E144" s="15" t="s">
        <v>371</v>
      </c>
      <c r="F144" s="33">
        <v>4.5999999999999996</v>
      </c>
      <c r="G144" s="16">
        <v>42666</v>
      </c>
      <c r="H144" s="17">
        <v>0.66388888888888886</v>
      </c>
      <c r="I144" s="51" t="s">
        <v>103</v>
      </c>
      <c r="J144" s="17">
        <f t="shared" si="24"/>
        <v>0.48680555555555549</v>
      </c>
      <c r="K144" s="137"/>
      <c r="L144" s="144">
        <f t="shared" si="25"/>
        <v>1</v>
      </c>
      <c r="M144" s="99">
        <f t="shared" si="30"/>
        <v>11</v>
      </c>
      <c r="N144" s="99">
        <f t="shared" si="31"/>
        <v>41</v>
      </c>
      <c r="R144" s="129">
        <f t="shared" si="22"/>
        <v>23.822916666666668</v>
      </c>
      <c r="S144" s="129">
        <f t="shared" si="23"/>
        <v>23.336111111111112</v>
      </c>
      <c r="T144" s="129" t="b">
        <f t="shared" si="26"/>
        <v>0</v>
      </c>
      <c r="U144" s="129" t="b">
        <f t="shared" si="27"/>
        <v>0</v>
      </c>
      <c r="V144" s="29">
        <f t="shared" si="28"/>
        <v>0</v>
      </c>
      <c r="W144" s="29">
        <f t="shared" si="29"/>
        <v>0</v>
      </c>
      <c r="X144" s="29">
        <f t="shared" ref="X144:X207" si="32">HOUR(U144)</f>
        <v>0</v>
      </c>
      <c r="Y144" s="29">
        <f t="shared" ref="Y144:Y207" si="33">MINUTE(U144)</f>
        <v>0</v>
      </c>
    </row>
    <row r="145" spans="1:25">
      <c r="A145" s="69">
        <v>143</v>
      </c>
      <c r="B145" s="70">
        <v>42667</v>
      </c>
      <c r="C145" s="71">
        <v>0.78819444444444453</v>
      </c>
      <c r="D145" s="112" t="s">
        <v>56</v>
      </c>
      <c r="E145" s="73" t="s">
        <v>372</v>
      </c>
      <c r="F145" s="74">
        <v>4</v>
      </c>
      <c r="G145" s="70">
        <v>42667</v>
      </c>
      <c r="H145" s="71">
        <v>0.87777777777777777</v>
      </c>
      <c r="I145" s="77" t="s">
        <v>90</v>
      </c>
      <c r="J145" s="71">
        <f t="shared" si="24"/>
        <v>8.9583333333333237E-2</v>
      </c>
      <c r="K145" s="136" t="s">
        <v>123</v>
      </c>
      <c r="L145" s="144">
        <f t="shared" si="25"/>
        <v>1</v>
      </c>
      <c r="M145" s="99">
        <f t="shared" si="30"/>
        <v>2</v>
      </c>
      <c r="N145" s="99">
        <f t="shared" si="31"/>
        <v>9</v>
      </c>
      <c r="R145" s="129">
        <f t="shared" si="22"/>
        <v>23.211805555555557</v>
      </c>
      <c r="S145" s="129">
        <f t="shared" si="23"/>
        <v>23.122222222222224</v>
      </c>
      <c r="T145" s="129" t="b">
        <f t="shared" si="26"/>
        <v>0</v>
      </c>
      <c r="U145" s="129" t="b">
        <f t="shared" si="27"/>
        <v>0</v>
      </c>
      <c r="V145" s="29">
        <f t="shared" si="28"/>
        <v>0</v>
      </c>
      <c r="W145" s="29">
        <f t="shared" si="29"/>
        <v>0</v>
      </c>
      <c r="X145" s="29">
        <f t="shared" si="32"/>
        <v>0</v>
      </c>
      <c r="Y145" s="29">
        <f t="shared" si="33"/>
        <v>0</v>
      </c>
    </row>
    <row r="146" spans="1:25">
      <c r="A146" s="12">
        <v>144</v>
      </c>
      <c r="B146" s="13">
        <v>42668</v>
      </c>
      <c r="C146" s="14">
        <v>4.1666666666666664E-2</v>
      </c>
      <c r="D146" s="107" t="s">
        <v>211</v>
      </c>
      <c r="E146" s="15" t="s">
        <v>331</v>
      </c>
      <c r="F146" s="33">
        <v>3.1</v>
      </c>
      <c r="G146" s="16">
        <v>42669</v>
      </c>
      <c r="H146" s="17">
        <v>0.15694444444444444</v>
      </c>
      <c r="I146" s="47" t="s">
        <v>279</v>
      </c>
      <c r="J146" s="17">
        <f t="shared" si="24"/>
        <v>0.11527777777777778</v>
      </c>
      <c r="K146" s="137"/>
      <c r="L146" s="144">
        <f t="shared" si="25"/>
        <v>0</v>
      </c>
      <c r="M146" s="99"/>
      <c r="N146" s="99"/>
      <c r="R146" s="129">
        <f t="shared" si="22"/>
        <v>23.958333333333332</v>
      </c>
      <c r="S146" s="129">
        <f t="shared" si="23"/>
        <v>23.843055555555555</v>
      </c>
      <c r="T146" s="129" t="b">
        <f t="shared" si="26"/>
        <v>0</v>
      </c>
      <c r="U146" s="129">
        <f t="shared" si="27"/>
        <v>24.115277777777777</v>
      </c>
      <c r="V146" s="29">
        <f t="shared" si="28"/>
        <v>0</v>
      </c>
      <c r="W146" s="29">
        <f t="shared" si="29"/>
        <v>0</v>
      </c>
      <c r="X146" s="29">
        <f t="shared" si="32"/>
        <v>2</v>
      </c>
      <c r="Y146" s="29">
        <f t="shared" si="33"/>
        <v>46</v>
      </c>
    </row>
    <row r="147" spans="1:25">
      <c r="A147" s="12">
        <v>145</v>
      </c>
      <c r="B147" s="13">
        <v>42668</v>
      </c>
      <c r="C147" s="14">
        <v>0.22847222222222222</v>
      </c>
      <c r="D147" s="111" t="s">
        <v>80</v>
      </c>
      <c r="E147" s="15" t="s">
        <v>80</v>
      </c>
      <c r="F147" s="33">
        <v>3.5</v>
      </c>
      <c r="G147" s="16">
        <v>42669</v>
      </c>
      <c r="H147" s="17">
        <v>0.92152777777777783</v>
      </c>
      <c r="I147" s="51" t="s">
        <v>80</v>
      </c>
      <c r="J147" s="17">
        <f t="shared" si="24"/>
        <v>0.69305555555555565</v>
      </c>
      <c r="K147" s="137"/>
      <c r="L147" s="144">
        <f t="shared" si="25"/>
        <v>0</v>
      </c>
      <c r="M147" s="99"/>
      <c r="N147" s="99"/>
      <c r="R147" s="129">
        <f t="shared" si="22"/>
        <v>23.771527777777777</v>
      </c>
      <c r="S147" s="129">
        <f t="shared" si="23"/>
        <v>23.078472222222221</v>
      </c>
      <c r="T147" s="129" t="b">
        <f t="shared" si="26"/>
        <v>0</v>
      </c>
      <c r="U147" s="129">
        <f t="shared" si="27"/>
        <v>24.693055555555556</v>
      </c>
      <c r="V147" s="29">
        <f t="shared" si="28"/>
        <v>0</v>
      </c>
      <c r="W147" s="29">
        <f t="shared" si="29"/>
        <v>0</v>
      </c>
      <c r="X147" s="29">
        <f t="shared" si="32"/>
        <v>16</v>
      </c>
      <c r="Y147" s="29">
        <f t="shared" si="33"/>
        <v>38</v>
      </c>
    </row>
    <row r="148" spans="1:25">
      <c r="A148" s="69">
        <v>146</v>
      </c>
      <c r="B148" s="70">
        <v>42668</v>
      </c>
      <c r="C148" s="71">
        <v>0.36805555555555558</v>
      </c>
      <c r="D148" s="114" t="s">
        <v>139</v>
      </c>
      <c r="E148" s="73" t="s">
        <v>140</v>
      </c>
      <c r="F148" s="74">
        <v>5.2</v>
      </c>
      <c r="G148" s="70">
        <v>42668</v>
      </c>
      <c r="H148" s="71">
        <v>0.30416666666666664</v>
      </c>
      <c r="I148" s="77" t="s">
        <v>164</v>
      </c>
      <c r="J148" s="71">
        <f t="shared" si="24"/>
        <v>6.3888888888888939E-2</v>
      </c>
      <c r="K148" s="136" t="s">
        <v>123</v>
      </c>
      <c r="L148" s="144">
        <f t="shared" si="25"/>
        <v>1</v>
      </c>
      <c r="M148" s="99">
        <f t="shared" si="30"/>
        <v>1</v>
      </c>
      <c r="N148" s="99">
        <f t="shared" si="31"/>
        <v>32</v>
      </c>
      <c r="R148" s="129">
        <f t="shared" si="22"/>
        <v>23.631944444444443</v>
      </c>
      <c r="S148" s="129">
        <f t="shared" si="23"/>
        <v>23.695833333333333</v>
      </c>
      <c r="T148" s="129" t="b">
        <f t="shared" si="26"/>
        <v>0</v>
      </c>
      <c r="U148" s="129" t="b">
        <f t="shared" si="27"/>
        <v>0</v>
      </c>
      <c r="V148" s="29">
        <f t="shared" si="28"/>
        <v>0</v>
      </c>
      <c r="W148" s="29">
        <f t="shared" si="29"/>
        <v>0</v>
      </c>
      <c r="X148" s="29">
        <f t="shared" si="32"/>
        <v>0</v>
      </c>
      <c r="Y148" s="29">
        <f t="shared" si="33"/>
        <v>0</v>
      </c>
    </row>
    <row r="149" spans="1:25">
      <c r="A149" s="12">
        <v>147</v>
      </c>
      <c r="B149" s="13">
        <v>42668</v>
      </c>
      <c r="C149" s="14">
        <v>0.36805555555555558</v>
      </c>
      <c r="D149" s="109" t="s">
        <v>328</v>
      </c>
      <c r="E149" s="15" t="s">
        <v>329</v>
      </c>
      <c r="F149" s="33">
        <v>4.8</v>
      </c>
      <c r="G149" s="16">
        <v>42669</v>
      </c>
      <c r="H149" s="17">
        <v>0.42222222222222222</v>
      </c>
      <c r="I149" s="49" t="s">
        <v>278</v>
      </c>
      <c r="J149" s="17">
        <f t="shared" si="24"/>
        <v>5.4166666666666641E-2</v>
      </c>
      <c r="K149" s="137"/>
      <c r="L149" s="144">
        <f t="shared" si="25"/>
        <v>0</v>
      </c>
      <c r="M149" s="99"/>
      <c r="N149" s="99"/>
      <c r="R149" s="129">
        <f t="shared" si="22"/>
        <v>23.631944444444443</v>
      </c>
      <c r="S149" s="129">
        <f t="shared" si="23"/>
        <v>23.577777777777779</v>
      </c>
      <c r="T149" s="129" t="b">
        <f t="shared" si="26"/>
        <v>0</v>
      </c>
      <c r="U149" s="129">
        <f t="shared" si="27"/>
        <v>24.054166666666664</v>
      </c>
      <c r="V149" s="29">
        <f t="shared" si="28"/>
        <v>0</v>
      </c>
      <c r="W149" s="29">
        <f t="shared" si="29"/>
        <v>0</v>
      </c>
      <c r="X149" s="29">
        <f t="shared" si="32"/>
        <v>1</v>
      </c>
      <c r="Y149" s="29">
        <f t="shared" si="33"/>
        <v>18</v>
      </c>
    </row>
    <row r="150" spans="1:25">
      <c r="A150" s="12">
        <v>148</v>
      </c>
      <c r="B150" s="13">
        <v>42668</v>
      </c>
      <c r="C150" s="14">
        <v>0.45763888888888887</v>
      </c>
      <c r="D150" s="111" t="s">
        <v>36</v>
      </c>
      <c r="E150" s="15" t="s">
        <v>346</v>
      </c>
      <c r="F150" s="33">
        <v>4.7</v>
      </c>
      <c r="G150" s="16">
        <v>42668</v>
      </c>
      <c r="H150" s="17">
        <v>0.83611111111111114</v>
      </c>
      <c r="I150" s="50" t="s">
        <v>85</v>
      </c>
      <c r="J150" s="17">
        <f t="shared" si="24"/>
        <v>0.37847222222222227</v>
      </c>
      <c r="K150" s="137"/>
      <c r="L150" s="144">
        <f t="shared" si="25"/>
        <v>1</v>
      </c>
      <c r="M150" s="99">
        <f t="shared" si="30"/>
        <v>9</v>
      </c>
      <c r="N150" s="99">
        <f t="shared" si="31"/>
        <v>5</v>
      </c>
      <c r="R150" s="129">
        <f t="shared" si="22"/>
        <v>23.542361111111113</v>
      </c>
      <c r="S150" s="129">
        <f t="shared" si="23"/>
        <v>23.163888888888888</v>
      </c>
      <c r="T150" s="129" t="b">
        <f t="shared" si="26"/>
        <v>0</v>
      </c>
      <c r="U150" s="129" t="b">
        <f t="shared" si="27"/>
        <v>0</v>
      </c>
      <c r="V150" s="29">
        <f t="shared" si="28"/>
        <v>0</v>
      </c>
      <c r="W150" s="29">
        <f t="shared" si="29"/>
        <v>0</v>
      </c>
      <c r="X150" s="29">
        <f t="shared" si="32"/>
        <v>0</v>
      </c>
      <c r="Y150" s="29">
        <f t="shared" si="33"/>
        <v>0</v>
      </c>
    </row>
    <row r="151" spans="1:25">
      <c r="A151" s="69">
        <v>149</v>
      </c>
      <c r="B151" s="70">
        <v>42668</v>
      </c>
      <c r="C151" s="71">
        <v>0.4861111111111111</v>
      </c>
      <c r="D151" s="112" t="s">
        <v>115</v>
      </c>
      <c r="E151" s="73" t="s">
        <v>373</v>
      </c>
      <c r="F151" s="74">
        <v>4.5</v>
      </c>
      <c r="G151" s="70">
        <v>42668</v>
      </c>
      <c r="H151" s="71">
        <v>0.65</v>
      </c>
      <c r="I151" s="77" t="s">
        <v>116</v>
      </c>
      <c r="J151" s="71">
        <f t="shared" si="24"/>
        <v>0.16388888888888892</v>
      </c>
      <c r="K151" s="136" t="s">
        <v>123</v>
      </c>
      <c r="L151" s="144">
        <f t="shared" si="25"/>
        <v>1</v>
      </c>
      <c r="M151" s="99">
        <f t="shared" si="30"/>
        <v>3</v>
      </c>
      <c r="N151" s="99">
        <f t="shared" si="31"/>
        <v>56</v>
      </c>
      <c r="R151" s="129">
        <f t="shared" si="22"/>
        <v>23.513888888888889</v>
      </c>
      <c r="S151" s="129">
        <f t="shared" si="23"/>
        <v>23.35</v>
      </c>
      <c r="T151" s="129" t="b">
        <f t="shared" si="26"/>
        <v>0</v>
      </c>
      <c r="U151" s="129" t="b">
        <f t="shared" si="27"/>
        <v>0</v>
      </c>
      <c r="V151" s="29">
        <f t="shared" si="28"/>
        <v>0</v>
      </c>
      <c r="W151" s="29">
        <f t="shared" si="29"/>
        <v>0</v>
      </c>
      <c r="X151" s="29">
        <f t="shared" si="32"/>
        <v>0</v>
      </c>
      <c r="Y151" s="29">
        <f t="shared" si="33"/>
        <v>0</v>
      </c>
    </row>
    <row r="152" spans="1:25">
      <c r="A152" s="12">
        <v>150</v>
      </c>
      <c r="B152" s="13">
        <v>42669</v>
      </c>
      <c r="C152" s="14">
        <v>0.13055555555555556</v>
      </c>
      <c r="D152" s="113" t="s">
        <v>142</v>
      </c>
      <c r="E152" s="15" t="s">
        <v>374</v>
      </c>
      <c r="F152" s="33">
        <v>3.4</v>
      </c>
      <c r="G152" s="16">
        <v>42669</v>
      </c>
      <c r="H152" s="17">
        <v>0.6791666666666667</v>
      </c>
      <c r="I152" s="50" t="s">
        <v>166</v>
      </c>
      <c r="J152" s="17">
        <f t="shared" si="24"/>
        <v>0.54861111111111116</v>
      </c>
      <c r="K152" s="137"/>
      <c r="L152" s="144">
        <f t="shared" si="25"/>
        <v>1</v>
      </c>
      <c r="M152" s="99">
        <f t="shared" si="30"/>
        <v>13</v>
      </c>
      <c r="N152" s="99">
        <f t="shared" si="31"/>
        <v>10</v>
      </c>
      <c r="R152" s="129">
        <f t="shared" si="22"/>
        <v>23.869444444444444</v>
      </c>
      <c r="S152" s="129">
        <f t="shared" si="23"/>
        <v>23.320833333333333</v>
      </c>
      <c r="T152" s="129" t="b">
        <f t="shared" si="26"/>
        <v>0</v>
      </c>
      <c r="U152" s="129" t="b">
        <f t="shared" si="27"/>
        <v>0</v>
      </c>
      <c r="V152" s="29">
        <f t="shared" si="28"/>
        <v>0</v>
      </c>
      <c r="W152" s="29">
        <f t="shared" si="29"/>
        <v>0</v>
      </c>
      <c r="X152" s="29">
        <f t="shared" si="32"/>
        <v>0</v>
      </c>
      <c r="Y152" s="29">
        <f t="shared" si="33"/>
        <v>0</v>
      </c>
    </row>
    <row r="153" spans="1:25">
      <c r="A153" s="12">
        <v>151</v>
      </c>
      <c r="B153" s="13">
        <v>42669</v>
      </c>
      <c r="C153" s="14">
        <v>0.41666666666666669</v>
      </c>
      <c r="D153" s="109" t="s">
        <v>156</v>
      </c>
      <c r="E153" s="37" t="s">
        <v>156</v>
      </c>
      <c r="F153" s="33">
        <v>4.4000000000000004</v>
      </c>
      <c r="G153" s="16">
        <v>42667</v>
      </c>
      <c r="H153" s="17">
        <v>0.45277777777777778</v>
      </c>
      <c r="I153" s="49" t="s">
        <v>156</v>
      </c>
      <c r="J153" s="17">
        <f t="shared" si="24"/>
        <v>3.6111111111111094E-2</v>
      </c>
      <c r="K153" s="137"/>
      <c r="L153" s="144">
        <f t="shared" si="25"/>
        <v>0</v>
      </c>
      <c r="M153" s="99"/>
      <c r="N153" s="99"/>
      <c r="R153" s="129">
        <f t="shared" si="22"/>
        <v>23.583333333333332</v>
      </c>
      <c r="S153" s="129">
        <f t="shared" si="23"/>
        <v>23.547222222222221</v>
      </c>
      <c r="T153" s="129" t="b">
        <f t="shared" si="26"/>
        <v>0</v>
      </c>
      <c r="U153" s="129" t="b">
        <f t="shared" si="27"/>
        <v>0</v>
      </c>
      <c r="V153" s="29">
        <f t="shared" si="28"/>
        <v>0</v>
      </c>
      <c r="W153" s="29">
        <f t="shared" si="29"/>
        <v>0</v>
      </c>
      <c r="X153" s="29">
        <f t="shared" si="32"/>
        <v>0</v>
      </c>
      <c r="Y153" s="29">
        <f t="shared" si="33"/>
        <v>0</v>
      </c>
    </row>
    <row r="154" spans="1:25">
      <c r="A154" s="12">
        <v>152</v>
      </c>
      <c r="B154" s="13">
        <v>42670</v>
      </c>
      <c r="C154" s="14">
        <v>0.43888888888888888</v>
      </c>
      <c r="D154" s="107" t="s">
        <v>335</v>
      </c>
      <c r="E154" s="15" t="s">
        <v>350</v>
      </c>
      <c r="F154" s="33">
        <v>4.4000000000000004</v>
      </c>
      <c r="G154" s="16">
        <v>42670</v>
      </c>
      <c r="H154" s="17">
        <v>0.99652777777777779</v>
      </c>
      <c r="I154" s="47" t="s">
        <v>280</v>
      </c>
      <c r="J154" s="17">
        <f t="shared" si="24"/>
        <v>0.55763888888888891</v>
      </c>
      <c r="K154" s="137"/>
      <c r="L154" s="144">
        <f t="shared" si="25"/>
        <v>1</v>
      </c>
      <c r="M154" s="99">
        <f t="shared" si="30"/>
        <v>13</v>
      </c>
      <c r="N154" s="99">
        <f t="shared" si="31"/>
        <v>23</v>
      </c>
      <c r="R154" s="129">
        <f t="shared" si="22"/>
        <v>23.56111111111111</v>
      </c>
      <c r="S154" s="129">
        <f t="shared" si="23"/>
        <v>23.003472222222221</v>
      </c>
      <c r="T154" s="129" t="b">
        <f t="shared" si="26"/>
        <v>0</v>
      </c>
      <c r="U154" s="129" t="b">
        <f t="shared" si="27"/>
        <v>0</v>
      </c>
      <c r="V154" s="29">
        <f t="shared" si="28"/>
        <v>0</v>
      </c>
      <c r="W154" s="29">
        <f t="shared" si="29"/>
        <v>0</v>
      </c>
      <c r="X154" s="29">
        <f t="shared" si="32"/>
        <v>0</v>
      </c>
      <c r="Y154" s="29">
        <f t="shared" si="33"/>
        <v>0</v>
      </c>
    </row>
    <row r="155" spans="1:25">
      <c r="A155" s="12">
        <v>153</v>
      </c>
      <c r="B155" s="13">
        <v>42670</v>
      </c>
      <c r="C155" s="14">
        <v>0.5708333333333333</v>
      </c>
      <c r="D155" s="111" t="s">
        <v>45</v>
      </c>
      <c r="E155" s="15" t="s">
        <v>45</v>
      </c>
      <c r="F155" s="33">
        <v>6</v>
      </c>
      <c r="G155" s="16">
        <v>42669</v>
      </c>
      <c r="H155" s="17">
        <v>0.22152777777777777</v>
      </c>
      <c r="I155" s="51" t="s">
        <v>45</v>
      </c>
      <c r="J155" s="17">
        <f t="shared" si="24"/>
        <v>0.34930555555555554</v>
      </c>
      <c r="K155" s="137"/>
      <c r="L155" s="144">
        <f t="shared" si="25"/>
        <v>0</v>
      </c>
      <c r="M155" s="99"/>
      <c r="N155" s="99"/>
      <c r="R155" s="129">
        <f t="shared" ref="R155:R218" si="34">24-C155</f>
        <v>23.429166666666667</v>
      </c>
      <c r="S155" s="129">
        <f t="shared" ref="S155:S218" si="35">24-H155</f>
        <v>23.778472222222224</v>
      </c>
      <c r="T155" s="129">
        <f t="shared" si="26"/>
        <v>24.349305555555556</v>
      </c>
      <c r="U155" s="129" t="b">
        <f t="shared" si="27"/>
        <v>0</v>
      </c>
      <c r="V155" s="29">
        <f t="shared" si="28"/>
        <v>8</v>
      </c>
      <c r="W155" s="29">
        <f t="shared" si="29"/>
        <v>23</v>
      </c>
      <c r="X155" s="29">
        <f t="shared" si="32"/>
        <v>0</v>
      </c>
      <c r="Y155" s="29">
        <f t="shared" si="33"/>
        <v>0</v>
      </c>
    </row>
    <row r="156" spans="1:25">
      <c r="A156" s="12">
        <v>154</v>
      </c>
      <c r="B156" s="13">
        <v>42671</v>
      </c>
      <c r="C156" s="14">
        <v>0.24374999999999999</v>
      </c>
      <c r="D156" s="111" t="s">
        <v>51</v>
      </c>
      <c r="E156" s="15" t="s">
        <v>81</v>
      </c>
      <c r="F156" s="33">
        <v>3.7</v>
      </c>
      <c r="G156" s="16">
        <v>42671</v>
      </c>
      <c r="H156" s="17">
        <v>5.5555555555555558E-3</v>
      </c>
      <c r="I156" s="50" t="s">
        <v>51</v>
      </c>
      <c r="J156" s="17">
        <f t="shared" si="24"/>
        <v>0.23819444444444443</v>
      </c>
      <c r="K156" s="137"/>
      <c r="L156" s="144">
        <f t="shared" si="25"/>
        <v>1</v>
      </c>
      <c r="M156" s="99">
        <f t="shared" si="30"/>
        <v>5</v>
      </c>
      <c r="N156" s="99">
        <f t="shared" si="31"/>
        <v>43</v>
      </c>
      <c r="R156" s="129">
        <f t="shared" si="34"/>
        <v>23.756250000000001</v>
      </c>
      <c r="S156" s="129">
        <f t="shared" si="35"/>
        <v>23.994444444444444</v>
      </c>
      <c r="T156" s="129" t="b">
        <f t="shared" si="26"/>
        <v>0</v>
      </c>
      <c r="U156" s="129" t="b">
        <f t="shared" si="27"/>
        <v>0</v>
      </c>
      <c r="V156" s="29">
        <f t="shared" si="28"/>
        <v>0</v>
      </c>
      <c r="W156" s="29">
        <f t="shared" si="29"/>
        <v>0</v>
      </c>
      <c r="X156" s="29">
        <f t="shared" si="32"/>
        <v>0</v>
      </c>
      <c r="Y156" s="29">
        <f t="shared" si="33"/>
        <v>0</v>
      </c>
    </row>
    <row r="157" spans="1:25">
      <c r="A157" s="12">
        <v>155</v>
      </c>
      <c r="B157" s="13">
        <v>42671</v>
      </c>
      <c r="C157" s="14">
        <v>0.25416666666666665</v>
      </c>
      <c r="D157" s="113" t="s">
        <v>156</v>
      </c>
      <c r="E157" s="18" t="s">
        <v>156</v>
      </c>
      <c r="F157" s="33">
        <v>4.4000000000000004</v>
      </c>
      <c r="G157" s="16">
        <v>42673</v>
      </c>
      <c r="H157" s="17">
        <v>0.99791666666666667</v>
      </c>
      <c r="I157" s="50" t="s">
        <v>156</v>
      </c>
      <c r="J157" s="17">
        <f t="shared" si="24"/>
        <v>0.74375000000000002</v>
      </c>
      <c r="K157" s="137"/>
      <c r="L157" s="144">
        <f t="shared" si="25"/>
        <v>0</v>
      </c>
      <c r="M157" s="99"/>
      <c r="N157" s="99"/>
      <c r="R157" s="129">
        <f t="shared" si="34"/>
        <v>23.745833333333334</v>
      </c>
      <c r="S157" s="129">
        <f t="shared" si="35"/>
        <v>23.002083333333335</v>
      </c>
      <c r="T157" s="129" t="b">
        <f t="shared" si="26"/>
        <v>0</v>
      </c>
      <c r="U157" s="129" t="b">
        <f t="shared" si="27"/>
        <v>0</v>
      </c>
      <c r="V157" s="29">
        <f t="shared" si="28"/>
        <v>0</v>
      </c>
      <c r="W157" s="29">
        <f t="shared" si="29"/>
        <v>0</v>
      </c>
      <c r="X157" s="29">
        <f t="shared" si="32"/>
        <v>0</v>
      </c>
      <c r="Y157" s="29">
        <f t="shared" si="33"/>
        <v>0</v>
      </c>
    </row>
    <row r="158" spans="1:25">
      <c r="A158" s="12">
        <v>156</v>
      </c>
      <c r="B158" s="13">
        <v>42671</v>
      </c>
      <c r="C158" s="14">
        <v>0.43611111111111112</v>
      </c>
      <c r="D158" s="109" t="s">
        <v>2</v>
      </c>
      <c r="E158" s="15" t="s">
        <v>50</v>
      </c>
      <c r="F158" s="33">
        <v>4.4000000000000004</v>
      </c>
      <c r="G158" s="16">
        <v>42671</v>
      </c>
      <c r="H158" s="17">
        <v>0.19027777777777777</v>
      </c>
      <c r="I158" s="47" t="s">
        <v>95</v>
      </c>
      <c r="J158" s="17">
        <f t="shared" si="24"/>
        <v>0.24583333333333335</v>
      </c>
      <c r="K158" s="137"/>
      <c r="L158" s="144">
        <f t="shared" si="25"/>
        <v>1</v>
      </c>
      <c r="M158" s="99">
        <f t="shared" si="30"/>
        <v>5</v>
      </c>
      <c r="N158" s="99">
        <f t="shared" si="31"/>
        <v>54</v>
      </c>
      <c r="R158" s="129">
        <f t="shared" si="34"/>
        <v>23.56388888888889</v>
      </c>
      <c r="S158" s="129">
        <f t="shared" si="35"/>
        <v>23.809722222222224</v>
      </c>
      <c r="T158" s="129" t="b">
        <f t="shared" si="26"/>
        <v>0</v>
      </c>
      <c r="U158" s="129" t="b">
        <f t="shared" si="27"/>
        <v>0</v>
      </c>
      <c r="V158" s="29">
        <f t="shared" si="28"/>
        <v>0</v>
      </c>
      <c r="W158" s="29">
        <f t="shared" si="29"/>
        <v>0</v>
      </c>
      <c r="X158" s="29">
        <f t="shared" si="32"/>
        <v>0</v>
      </c>
      <c r="Y158" s="29">
        <f t="shared" si="33"/>
        <v>0</v>
      </c>
    </row>
    <row r="159" spans="1:25">
      <c r="A159" s="12">
        <v>157</v>
      </c>
      <c r="B159" s="13">
        <v>42671</v>
      </c>
      <c r="C159" s="14">
        <v>0.50208333333333333</v>
      </c>
      <c r="D159" s="113" t="s">
        <v>146</v>
      </c>
      <c r="E159" s="15" t="s">
        <v>146</v>
      </c>
      <c r="F159" s="33">
        <v>3.5</v>
      </c>
      <c r="G159" s="16">
        <v>42673</v>
      </c>
      <c r="H159" s="17">
        <v>0.35138888888888892</v>
      </c>
      <c r="I159" s="50" t="s">
        <v>146</v>
      </c>
      <c r="J159" s="17">
        <f t="shared" si="24"/>
        <v>0.15069444444444441</v>
      </c>
      <c r="K159" s="137"/>
      <c r="L159" s="144">
        <f t="shared" si="25"/>
        <v>0</v>
      </c>
      <c r="M159" s="99"/>
      <c r="N159" s="99"/>
      <c r="R159" s="129">
        <f t="shared" si="34"/>
        <v>23.497916666666665</v>
      </c>
      <c r="S159" s="129">
        <f t="shared" si="35"/>
        <v>23.648611111111112</v>
      </c>
      <c r="T159" s="129" t="b">
        <f t="shared" si="26"/>
        <v>0</v>
      </c>
      <c r="U159" s="129" t="b">
        <f t="shared" si="27"/>
        <v>0</v>
      </c>
      <c r="V159" s="29">
        <f t="shared" si="28"/>
        <v>0</v>
      </c>
      <c r="W159" s="29">
        <f t="shared" si="29"/>
        <v>0</v>
      </c>
      <c r="X159" s="29">
        <f t="shared" si="32"/>
        <v>0</v>
      </c>
      <c r="Y159" s="29">
        <f t="shared" si="33"/>
        <v>0</v>
      </c>
    </row>
    <row r="160" spans="1:25">
      <c r="A160" s="69">
        <v>158</v>
      </c>
      <c r="B160" s="70">
        <v>42671</v>
      </c>
      <c r="C160" s="71">
        <v>0.56597222222222221</v>
      </c>
      <c r="D160" s="108" t="s">
        <v>158</v>
      </c>
      <c r="E160" s="73" t="s">
        <v>212</v>
      </c>
      <c r="F160" s="74">
        <v>3.7</v>
      </c>
      <c r="G160" s="70">
        <v>42671</v>
      </c>
      <c r="H160" s="71">
        <v>0.52013888888888882</v>
      </c>
      <c r="I160" s="75" t="s">
        <v>179</v>
      </c>
      <c r="J160" s="71">
        <f t="shared" si="24"/>
        <v>4.5833333333333393E-2</v>
      </c>
      <c r="K160" s="136" t="s">
        <v>123</v>
      </c>
      <c r="L160" s="144">
        <f t="shared" si="25"/>
        <v>1</v>
      </c>
      <c r="M160" s="99">
        <f t="shared" si="30"/>
        <v>1</v>
      </c>
      <c r="N160" s="99">
        <f t="shared" si="31"/>
        <v>6</v>
      </c>
      <c r="R160" s="129">
        <f t="shared" si="34"/>
        <v>23.434027777777779</v>
      </c>
      <c r="S160" s="129">
        <f t="shared" si="35"/>
        <v>23.479861111111113</v>
      </c>
      <c r="T160" s="129" t="b">
        <f t="shared" si="26"/>
        <v>0</v>
      </c>
      <c r="U160" s="129" t="b">
        <f t="shared" si="27"/>
        <v>0</v>
      </c>
      <c r="V160" s="29">
        <f t="shared" si="28"/>
        <v>0</v>
      </c>
      <c r="W160" s="29">
        <f t="shared" si="29"/>
        <v>0</v>
      </c>
      <c r="X160" s="29">
        <f t="shared" si="32"/>
        <v>0</v>
      </c>
      <c r="Y160" s="29">
        <f t="shared" si="33"/>
        <v>0</v>
      </c>
    </row>
    <row r="161" spans="1:25">
      <c r="A161" s="12">
        <v>159</v>
      </c>
      <c r="B161" s="13">
        <v>42671</v>
      </c>
      <c r="C161" s="14">
        <v>0.5854166666666667</v>
      </c>
      <c r="D161" s="107" t="s">
        <v>38</v>
      </c>
      <c r="E161" s="15" t="s">
        <v>213</v>
      </c>
      <c r="F161" s="33">
        <v>4.3</v>
      </c>
      <c r="G161" s="16">
        <v>42672</v>
      </c>
      <c r="H161" s="17">
        <v>0.49236111111111108</v>
      </c>
      <c r="I161" s="47" t="s">
        <v>38</v>
      </c>
      <c r="J161" s="17">
        <f t="shared" si="24"/>
        <v>9.3055555555555614E-2</v>
      </c>
      <c r="K161" s="137"/>
      <c r="L161" s="144">
        <f t="shared" si="25"/>
        <v>0</v>
      </c>
      <c r="M161" s="99"/>
      <c r="N161" s="99"/>
      <c r="R161" s="129">
        <f t="shared" si="34"/>
        <v>23.414583333333333</v>
      </c>
      <c r="S161" s="129">
        <f t="shared" si="35"/>
        <v>23.507638888888888</v>
      </c>
      <c r="T161" s="129" t="b">
        <f t="shared" si="26"/>
        <v>0</v>
      </c>
      <c r="U161" s="129">
        <f t="shared" si="27"/>
        <v>23.906944444444445</v>
      </c>
      <c r="V161" s="29">
        <f t="shared" si="28"/>
        <v>0</v>
      </c>
      <c r="W161" s="29">
        <f t="shared" si="29"/>
        <v>0</v>
      </c>
      <c r="X161" s="29">
        <f t="shared" si="32"/>
        <v>21</v>
      </c>
      <c r="Y161" s="29">
        <f t="shared" si="33"/>
        <v>46</v>
      </c>
    </row>
    <row r="162" spans="1:25">
      <c r="A162" s="12">
        <v>160</v>
      </c>
      <c r="B162" s="13">
        <v>42672</v>
      </c>
      <c r="C162" s="14">
        <v>0.20833333333333334</v>
      </c>
      <c r="D162" s="109" t="s">
        <v>115</v>
      </c>
      <c r="E162" s="37" t="s">
        <v>115</v>
      </c>
      <c r="F162" s="33">
        <v>3.6</v>
      </c>
      <c r="G162" s="16">
        <v>42671</v>
      </c>
      <c r="H162" s="17">
        <v>0.31458333333333333</v>
      </c>
      <c r="I162" s="47" t="s">
        <v>206</v>
      </c>
      <c r="J162" s="17">
        <f t="shared" si="24"/>
        <v>0.10624999999999998</v>
      </c>
      <c r="K162" s="137"/>
      <c r="L162" s="144">
        <f t="shared" si="25"/>
        <v>0</v>
      </c>
      <c r="M162" s="99"/>
      <c r="N162" s="99"/>
      <c r="R162" s="129">
        <f t="shared" si="34"/>
        <v>23.791666666666668</v>
      </c>
      <c r="S162" s="129">
        <f t="shared" si="35"/>
        <v>23.685416666666665</v>
      </c>
      <c r="T162" s="129">
        <f t="shared" si="26"/>
        <v>23.893749999999997</v>
      </c>
      <c r="U162" s="129" t="b">
        <f t="shared" si="27"/>
        <v>0</v>
      </c>
      <c r="V162" s="29">
        <f t="shared" si="28"/>
        <v>21</v>
      </c>
      <c r="W162" s="29">
        <f t="shared" si="29"/>
        <v>27</v>
      </c>
      <c r="X162" s="29">
        <f t="shared" si="32"/>
        <v>0</v>
      </c>
      <c r="Y162" s="29">
        <f t="shared" si="33"/>
        <v>0</v>
      </c>
    </row>
    <row r="163" spans="1:25">
      <c r="A163" s="12">
        <v>161</v>
      </c>
      <c r="B163" s="13">
        <v>42672</v>
      </c>
      <c r="C163" s="14">
        <v>0.32222222222222224</v>
      </c>
      <c r="D163" s="111" t="s">
        <v>17</v>
      </c>
      <c r="E163" s="15" t="s">
        <v>17</v>
      </c>
      <c r="F163" s="33">
        <v>3.4</v>
      </c>
      <c r="G163" s="16">
        <v>42672</v>
      </c>
      <c r="H163" s="17">
        <v>0.55000000000000004</v>
      </c>
      <c r="I163" s="50" t="s">
        <v>17</v>
      </c>
      <c r="J163" s="17">
        <f t="shared" si="24"/>
        <v>0.2277777777777778</v>
      </c>
      <c r="K163" s="137"/>
      <c r="L163" s="144">
        <f t="shared" si="25"/>
        <v>1</v>
      </c>
      <c r="M163" s="99">
        <f t="shared" si="30"/>
        <v>5</v>
      </c>
      <c r="N163" s="99">
        <f t="shared" si="31"/>
        <v>28</v>
      </c>
      <c r="R163" s="129">
        <f t="shared" si="34"/>
        <v>23.677777777777777</v>
      </c>
      <c r="S163" s="129">
        <f t="shared" si="35"/>
        <v>23.45</v>
      </c>
      <c r="T163" s="129" t="b">
        <f t="shared" si="26"/>
        <v>0</v>
      </c>
      <c r="U163" s="129" t="b">
        <f t="shared" si="27"/>
        <v>0</v>
      </c>
      <c r="V163" s="29">
        <f t="shared" si="28"/>
        <v>0</v>
      </c>
      <c r="W163" s="29">
        <f t="shared" si="29"/>
        <v>0</v>
      </c>
      <c r="X163" s="29">
        <f t="shared" si="32"/>
        <v>0</v>
      </c>
      <c r="Y163" s="29">
        <f t="shared" si="33"/>
        <v>0</v>
      </c>
    </row>
    <row r="164" spans="1:25">
      <c r="A164" s="69">
        <v>162</v>
      </c>
      <c r="B164" s="70">
        <v>42672</v>
      </c>
      <c r="C164" s="71">
        <v>0.56666666666666665</v>
      </c>
      <c r="D164" s="112" t="s">
        <v>33</v>
      </c>
      <c r="E164" s="73" t="s">
        <v>375</v>
      </c>
      <c r="F164" s="74">
        <v>4</v>
      </c>
      <c r="G164" s="70">
        <v>42672</v>
      </c>
      <c r="H164" s="71">
        <v>0.61250000000000004</v>
      </c>
      <c r="I164" s="77" t="s">
        <v>117</v>
      </c>
      <c r="J164" s="71">
        <f t="shared" si="24"/>
        <v>4.5833333333333393E-2</v>
      </c>
      <c r="K164" s="136" t="s">
        <v>123</v>
      </c>
      <c r="L164" s="144">
        <f t="shared" si="25"/>
        <v>1</v>
      </c>
      <c r="M164" s="99">
        <f t="shared" si="30"/>
        <v>1</v>
      </c>
      <c r="N164" s="99">
        <f t="shared" si="31"/>
        <v>6</v>
      </c>
      <c r="R164" s="129">
        <f t="shared" si="34"/>
        <v>23.433333333333334</v>
      </c>
      <c r="S164" s="129">
        <f t="shared" si="35"/>
        <v>23.387499999999999</v>
      </c>
      <c r="T164" s="129" t="b">
        <f t="shared" si="26"/>
        <v>0</v>
      </c>
      <c r="U164" s="129" t="b">
        <f t="shared" si="27"/>
        <v>0</v>
      </c>
      <c r="V164" s="29">
        <f t="shared" si="28"/>
        <v>0</v>
      </c>
      <c r="W164" s="29">
        <f t="shared" si="29"/>
        <v>0</v>
      </c>
      <c r="X164" s="29">
        <f t="shared" si="32"/>
        <v>0</v>
      </c>
      <c r="Y164" s="29">
        <f t="shared" si="33"/>
        <v>0</v>
      </c>
    </row>
    <row r="165" spans="1:25">
      <c r="A165" s="12">
        <v>163</v>
      </c>
      <c r="B165" s="13">
        <v>42672</v>
      </c>
      <c r="C165" s="14">
        <v>0.6972222222222223</v>
      </c>
      <c r="D165" s="107" t="s">
        <v>51</v>
      </c>
      <c r="E165" s="15" t="s">
        <v>337</v>
      </c>
      <c r="F165" s="33">
        <v>3.9</v>
      </c>
      <c r="G165" s="16">
        <v>42671</v>
      </c>
      <c r="H165" s="17">
        <v>5.5555555555555558E-3</v>
      </c>
      <c r="I165" s="49" t="s">
        <v>205</v>
      </c>
      <c r="J165" s="17">
        <f t="shared" si="24"/>
        <v>0.69166666666666676</v>
      </c>
      <c r="K165" s="137"/>
      <c r="L165" s="144">
        <f t="shared" si="25"/>
        <v>0</v>
      </c>
      <c r="M165" s="99"/>
      <c r="N165" s="99"/>
      <c r="R165" s="129">
        <f t="shared" si="34"/>
        <v>23.302777777777777</v>
      </c>
      <c r="S165" s="129">
        <f t="shared" si="35"/>
        <v>23.994444444444444</v>
      </c>
      <c r="T165" s="129">
        <f t="shared" si="26"/>
        <v>24.691666666666666</v>
      </c>
      <c r="U165" s="129" t="b">
        <f t="shared" si="27"/>
        <v>0</v>
      </c>
      <c r="V165" s="29">
        <f t="shared" si="28"/>
        <v>16</v>
      </c>
      <c r="W165" s="29">
        <f t="shared" si="29"/>
        <v>36</v>
      </c>
      <c r="X165" s="29">
        <f t="shared" si="32"/>
        <v>0</v>
      </c>
      <c r="Y165" s="29">
        <f t="shared" si="33"/>
        <v>0</v>
      </c>
    </row>
    <row r="166" spans="1:25">
      <c r="A166" s="12">
        <v>164</v>
      </c>
      <c r="B166" s="13">
        <v>42673</v>
      </c>
      <c r="C166" s="14">
        <v>0.58333333333333337</v>
      </c>
      <c r="D166" s="111" t="s">
        <v>367</v>
      </c>
      <c r="E166" s="15" t="s">
        <v>345</v>
      </c>
      <c r="F166" s="33">
        <v>4</v>
      </c>
      <c r="G166" s="16">
        <v>42673</v>
      </c>
      <c r="H166" s="17">
        <v>0.40486111111111112</v>
      </c>
      <c r="I166" s="50" t="s">
        <v>117</v>
      </c>
      <c r="J166" s="17">
        <f t="shared" si="24"/>
        <v>0.17847222222222225</v>
      </c>
      <c r="K166" s="137"/>
      <c r="L166" s="144">
        <f t="shared" si="25"/>
        <v>1</v>
      </c>
      <c r="M166" s="99">
        <f t="shared" si="30"/>
        <v>4</v>
      </c>
      <c r="N166" s="99">
        <f t="shared" si="31"/>
        <v>17</v>
      </c>
      <c r="R166" s="129">
        <f t="shared" si="34"/>
        <v>23.416666666666668</v>
      </c>
      <c r="S166" s="129">
        <f t="shared" si="35"/>
        <v>23.59513888888889</v>
      </c>
      <c r="T166" s="129" t="b">
        <f t="shared" si="26"/>
        <v>0</v>
      </c>
      <c r="U166" s="129" t="b">
        <f t="shared" si="27"/>
        <v>0</v>
      </c>
      <c r="V166" s="29">
        <f t="shared" si="28"/>
        <v>0</v>
      </c>
      <c r="W166" s="29">
        <f t="shared" si="29"/>
        <v>0</v>
      </c>
      <c r="X166" s="29">
        <f t="shared" si="32"/>
        <v>0</v>
      </c>
      <c r="Y166" s="29">
        <f t="shared" si="33"/>
        <v>0</v>
      </c>
    </row>
    <row r="167" spans="1:25">
      <c r="A167" s="12">
        <v>165</v>
      </c>
      <c r="B167" s="13">
        <v>42673</v>
      </c>
      <c r="C167" s="14">
        <v>0.625</v>
      </c>
      <c r="D167" s="109" t="s">
        <v>152</v>
      </c>
      <c r="E167" s="15" t="s">
        <v>376</v>
      </c>
      <c r="F167" s="33">
        <v>4.2</v>
      </c>
      <c r="G167" s="16">
        <v>42671</v>
      </c>
      <c r="H167" s="17">
        <v>0.44305555555555554</v>
      </c>
      <c r="I167" s="49" t="s">
        <v>207</v>
      </c>
      <c r="J167" s="17">
        <f t="shared" si="24"/>
        <v>0.18194444444444446</v>
      </c>
      <c r="K167" s="137"/>
      <c r="L167" s="144">
        <f t="shared" si="25"/>
        <v>0</v>
      </c>
      <c r="M167" s="99"/>
      <c r="N167" s="99"/>
      <c r="R167" s="129">
        <f t="shared" si="34"/>
        <v>23.375</v>
      </c>
      <c r="S167" s="129">
        <f t="shared" si="35"/>
        <v>23.556944444444444</v>
      </c>
      <c r="T167" s="129" t="b">
        <f t="shared" si="26"/>
        <v>0</v>
      </c>
      <c r="U167" s="129" t="b">
        <f t="shared" si="27"/>
        <v>0</v>
      </c>
      <c r="V167" s="29">
        <f t="shared" si="28"/>
        <v>0</v>
      </c>
      <c r="W167" s="29">
        <f t="shared" si="29"/>
        <v>0</v>
      </c>
      <c r="X167" s="29">
        <f t="shared" si="32"/>
        <v>0</v>
      </c>
      <c r="Y167" s="29">
        <f t="shared" si="33"/>
        <v>0</v>
      </c>
    </row>
    <row r="168" spans="1:25">
      <c r="A168" s="12">
        <v>166</v>
      </c>
      <c r="B168" s="13">
        <v>42674</v>
      </c>
      <c r="C168" s="14">
        <v>2.5000000000000001E-2</v>
      </c>
      <c r="D168" s="113" t="s">
        <v>146</v>
      </c>
      <c r="E168" s="15" t="s">
        <v>377</v>
      </c>
      <c r="F168" s="33">
        <v>4.5</v>
      </c>
      <c r="G168" s="16">
        <v>42674</v>
      </c>
      <c r="H168" s="17">
        <v>0.64027777777777783</v>
      </c>
      <c r="I168" s="50" t="s">
        <v>170</v>
      </c>
      <c r="J168" s="17">
        <f t="shared" si="24"/>
        <v>0.61527777777777781</v>
      </c>
      <c r="K168" s="137"/>
      <c r="L168" s="144">
        <f t="shared" si="25"/>
        <v>1</v>
      </c>
      <c r="M168" s="99">
        <f t="shared" si="30"/>
        <v>14</v>
      </c>
      <c r="N168" s="99">
        <f t="shared" si="31"/>
        <v>46</v>
      </c>
      <c r="R168" s="129">
        <f t="shared" si="34"/>
        <v>23.975000000000001</v>
      </c>
      <c r="S168" s="129">
        <f t="shared" si="35"/>
        <v>23.359722222222221</v>
      </c>
      <c r="T168" s="129" t="b">
        <f t="shared" si="26"/>
        <v>0</v>
      </c>
      <c r="U168" s="129" t="b">
        <f t="shared" si="27"/>
        <v>0</v>
      </c>
      <c r="V168" s="29">
        <f t="shared" si="28"/>
        <v>0</v>
      </c>
      <c r="W168" s="29">
        <f t="shared" si="29"/>
        <v>0</v>
      </c>
      <c r="X168" s="29">
        <f t="shared" si="32"/>
        <v>0</v>
      </c>
      <c r="Y168" s="29">
        <f t="shared" si="33"/>
        <v>0</v>
      </c>
    </row>
    <row r="169" spans="1:25">
      <c r="A169" s="12">
        <v>167</v>
      </c>
      <c r="B169" s="13">
        <v>42674</v>
      </c>
      <c r="C169" s="14">
        <v>0.30555555555555552</v>
      </c>
      <c r="D169" s="104" t="s">
        <v>328</v>
      </c>
      <c r="E169" s="15" t="s">
        <v>349</v>
      </c>
      <c r="F169" s="33">
        <v>4.7</v>
      </c>
      <c r="G169" s="16">
        <v>42675</v>
      </c>
      <c r="H169" s="17">
        <v>0.82152777777777775</v>
      </c>
      <c r="I169" s="49" t="s">
        <v>282</v>
      </c>
      <c r="J169" s="17">
        <f t="shared" si="24"/>
        <v>0.51597222222222228</v>
      </c>
      <c r="K169" s="137"/>
      <c r="L169" s="144">
        <f t="shared" si="25"/>
        <v>0</v>
      </c>
      <c r="M169" s="99"/>
      <c r="N169" s="99"/>
      <c r="R169" s="129">
        <f t="shared" si="34"/>
        <v>23.694444444444443</v>
      </c>
      <c r="S169" s="129">
        <f t="shared" si="35"/>
        <v>23.178472222222222</v>
      </c>
      <c r="T169" s="129" t="b">
        <f t="shared" si="26"/>
        <v>0</v>
      </c>
      <c r="U169" s="129">
        <f t="shared" si="27"/>
        <v>24.515972222222221</v>
      </c>
      <c r="V169" s="29">
        <f t="shared" si="28"/>
        <v>0</v>
      </c>
      <c r="W169" s="29">
        <f t="shared" si="29"/>
        <v>0</v>
      </c>
      <c r="X169" s="29">
        <f t="shared" si="32"/>
        <v>12</v>
      </c>
      <c r="Y169" s="29">
        <f t="shared" si="33"/>
        <v>23</v>
      </c>
    </row>
    <row r="170" spans="1:25">
      <c r="A170" s="12">
        <v>168</v>
      </c>
      <c r="B170" s="13">
        <v>42674</v>
      </c>
      <c r="C170" s="14">
        <v>0.45624999999999999</v>
      </c>
      <c r="D170" s="111" t="s">
        <v>36</v>
      </c>
      <c r="E170" s="15" t="s">
        <v>378</v>
      </c>
      <c r="F170" s="33">
        <v>4.7</v>
      </c>
      <c r="G170" s="16">
        <v>42675</v>
      </c>
      <c r="H170" s="17">
        <v>0.56736111111111109</v>
      </c>
      <c r="I170" s="51" t="s">
        <v>87</v>
      </c>
      <c r="J170" s="17">
        <f t="shared" si="24"/>
        <v>0.1111111111111111</v>
      </c>
      <c r="K170" s="137"/>
      <c r="L170" s="144">
        <f t="shared" si="25"/>
        <v>0</v>
      </c>
      <c r="M170" s="99"/>
      <c r="N170" s="99"/>
      <c r="R170" s="129">
        <f t="shared" si="34"/>
        <v>23.543749999999999</v>
      </c>
      <c r="S170" s="129">
        <f t="shared" si="35"/>
        <v>23.432638888888889</v>
      </c>
      <c r="T170" s="129" t="b">
        <f t="shared" si="26"/>
        <v>0</v>
      </c>
      <c r="U170" s="129">
        <f t="shared" si="27"/>
        <v>24.111111111111111</v>
      </c>
      <c r="V170" s="29">
        <f t="shared" si="28"/>
        <v>0</v>
      </c>
      <c r="W170" s="29">
        <f t="shared" si="29"/>
        <v>0</v>
      </c>
      <c r="X170" s="29">
        <f t="shared" si="32"/>
        <v>2</v>
      </c>
      <c r="Y170" s="29">
        <f t="shared" si="33"/>
        <v>40</v>
      </c>
    </row>
    <row r="171" spans="1:25">
      <c r="A171" s="69">
        <v>169</v>
      </c>
      <c r="B171" s="70">
        <v>42674</v>
      </c>
      <c r="C171" s="71">
        <v>0.69027777777777777</v>
      </c>
      <c r="D171" s="108" t="s">
        <v>56</v>
      </c>
      <c r="E171" s="73" t="s">
        <v>57</v>
      </c>
      <c r="F171" s="74">
        <v>3.5</v>
      </c>
      <c r="G171" s="70">
        <v>42674</v>
      </c>
      <c r="H171" s="71">
        <v>0.55763888888888891</v>
      </c>
      <c r="I171" s="75" t="s">
        <v>89</v>
      </c>
      <c r="J171" s="71">
        <f t="shared" si="24"/>
        <v>0.13263888888888886</v>
      </c>
      <c r="K171" s="136" t="s">
        <v>123</v>
      </c>
      <c r="L171" s="144">
        <f t="shared" si="25"/>
        <v>1</v>
      </c>
      <c r="M171" s="99">
        <f t="shared" si="30"/>
        <v>3</v>
      </c>
      <c r="N171" s="99">
        <f t="shared" si="31"/>
        <v>11</v>
      </c>
      <c r="R171" s="129">
        <f t="shared" si="34"/>
        <v>23.309722222222224</v>
      </c>
      <c r="S171" s="129">
        <f t="shared" si="35"/>
        <v>23.442361111111111</v>
      </c>
      <c r="T171" s="129" t="b">
        <f t="shared" si="26"/>
        <v>0</v>
      </c>
      <c r="U171" s="129" t="b">
        <f t="shared" si="27"/>
        <v>0</v>
      </c>
      <c r="V171" s="29">
        <f t="shared" si="28"/>
        <v>0</v>
      </c>
      <c r="W171" s="29">
        <f t="shared" si="29"/>
        <v>0</v>
      </c>
      <c r="X171" s="29">
        <f t="shared" si="32"/>
        <v>0</v>
      </c>
      <c r="Y171" s="29">
        <f t="shared" si="33"/>
        <v>0</v>
      </c>
    </row>
    <row r="172" spans="1:25">
      <c r="A172" s="12">
        <v>170</v>
      </c>
      <c r="B172" s="13">
        <v>42674</v>
      </c>
      <c r="C172" s="14">
        <v>0.72222222222222221</v>
      </c>
      <c r="D172" s="104" t="s">
        <v>15</v>
      </c>
      <c r="E172" s="15" t="s">
        <v>55</v>
      </c>
      <c r="F172" s="33">
        <v>4.8</v>
      </c>
      <c r="G172" s="16">
        <v>42671</v>
      </c>
      <c r="H172" s="17">
        <v>0.7993055555555556</v>
      </c>
      <c r="I172" s="49" t="s">
        <v>281</v>
      </c>
      <c r="J172" s="17">
        <f t="shared" si="24"/>
        <v>7.7083333333333393E-2</v>
      </c>
      <c r="K172" s="137"/>
      <c r="L172" s="144">
        <f t="shared" si="25"/>
        <v>0</v>
      </c>
      <c r="M172" s="99"/>
      <c r="N172" s="99"/>
      <c r="R172" s="129">
        <f t="shared" si="34"/>
        <v>23.277777777777779</v>
      </c>
      <c r="S172" s="129">
        <f t="shared" si="35"/>
        <v>23.200694444444444</v>
      </c>
      <c r="T172" s="129" t="b">
        <f t="shared" si="26"/>
        <v>0</v>
      </c>
      <c r="U172" s="129" t="b">
        <f t="shared" si="27"/>
        <v>0</v>
      </c>
      <c r="V172" s="29">
        <f t="shared" si="28"/>
        <v>0</v>
      </c>
      <c r="W172" s="29">
        <f t="shared" si="29"/>
        <v>0</v>
      </c>
      <c r="X172" s="29">
        <f t="shared" si="32"/>
        <v>0</v>
      </c>
      <c r="Y172" s="29">
        <f t="shared" si="33"/>
        <v>0</v>
      </c>
    </row>
    <row r="173" spans="1:25">
      <c r="A173" s="12">
        <v>171</v>
      </c>
      <c r="B173" s="13">
        <v>42674</v>
      </c>
      <c r="C173" s="14">
        <v>0.76388888888888884</v>
      </c>
      <c r="D173" s="104" t="s">
        <v>45</v>
      </c>
      <c r="E173" s="15" t="s">
        <v>54</v>
      </c>
      <c r="F173" s="33">
        <v>4.8</v>
      </c>
      <c r="G173" s="16">
        <v>42674</v>
      </c>
      <c r="H173" s="17">
        <v>0.16458333333333333</v>
      </c>
      <c r="I173" s="47" t="s">
        <v>45</v>
      </c>
      <c r="J173" s="17">
        <f t="shared" si="24"/>
        <v>0.59930555555555554</v>
      </c>
      <c r="K173" s="137"/>
      <c r="L173" s="144">
        <f t="shared" si="25"/>
        <v>1</v>
      </c>
      <c r="M173" s="99">
        <f t="shared" si="30"/>
        <v>14</v>
      </c>
      <c r="N173" s="99">
        <f t="shared" si="31"/>
        <v>23</v>
      </c>
      <c r="R173" s="129">
        <f t="shared" si="34"/>
        <v>23.236111111111111</v>
      </c>
      <c r="S173" s="129">
        <f t="shared" si="35"/>
        <v>23.835416666666667</v>
      </c>
      <c r="T173" s="129" t="b">
        <f t="shared" si="26"/>
        <v>0</v>
      </c>
      <c r="U173" s="129" t="b">
        <f t="shared" si="27"/>
        <v>0</v>
      </c>
      <c r="V173" s="29">
        <f t="shared" si="28"/>
        <v>0</v>
      </c>
      <c r="W173" s="29">
        <f t="shared" si="29"/>
        <v>0</v>
      </c>
      <c r="X173" s="29">
        <f t="shared" si="32"/>
        <v>0</v>
      </c>
      <c r="Y173" s="29">
        <f t="shared" si="33"/>
        <v>0</v>
      </c>
    </row>
    <row r="174" spans="1:25">
      <c r="A174" s="12">
        <v>172</v>
      </c>
      <c r="B174" s="13">
        <v>42675</v>
      </c>
      <c r="C174" s="14">
        <v>1.5277777777777777E-2</v>
      </c>
      <c r="D174" s="113" t="s">
        <v>143</v>
      </c>
      <c r="E174" s="15" t="s">
        <v>144</v>
      </c>
      <c r="F174" s="33">
        <v>3.5</v>
      </c>
      <c r="G174" s="16">
        <v>42674</v>
      </c>
      <c r="H174" s="17">
        <v>0.76041666666666663</v>
      </c>
      <c r="I174" s="50" t="s">
        <v>145</v>
      </c>
      <c r="J174" s="17">
        <f t="shared" si="24"/>
        <v>0.74513888888888891</v>
      </c>
      <c r="K174" s="137"/>
      <c r="L174" s="144">
        <f t="shared" si="25"/>
        <v>0</v>
      </c>
      <c r="M174" s="99"/>
      <c r="N174" s="99"/>
      <c r="R174" s="129">
        <f t="shared" si="34"/>
        <v>23.984722222222221</v>
      </c>
      <c r="S174" s="129">
        <f t="shared" si="35"/>
        <v>23.239583333333332</v>
      </c>
      <c r="T174" s="129">
        <f t="shared" si="26"/>
        <v>23.254861111111111</v>
      </c>
      <c r="U174" s="129" t="b">
        <f t="shared" si="27"/>
        <v>0</v>
      </c>
      <c r="V174" s="29">
        <f t="shared" si="28"/>
        <v>6</v>
      </c>
      <c r="W174" s="29">
        <f t="shared" si="29"/>
        <v>7</v>
      </c>
      <c r="X174" s="29">
        <f t="shared" si="32"/>
        <v>0</v>
      </c>
      <c r="Y174" s="29">
        <f t="shared" si="33"/>
        <v>0</v>
      </c>
    </row>
    <row r="175" spans="1:25">
      <c r="A175" s="12">
        <v>173</v>
      </c>
      <c r="B175" s="13">
        <v>42675</v>
      </c>
      <c r="C175" s="14">
        <v>0.49652777777777773</v>
      </c>
      <c r="D175" s="111" t="s">
        <v>80</v>
      </c>
      <c r="E175" s="15" t="s">
        <v>80</v>
      </c>
      <c r="F175" s="33">
        <v>4</v>
      </c>
      <c r="G175" s="16">
        <v>42674</v>
      </c>
      <c r="H175" s="17">
        <v>0.4993055555555555</v>
      </c>
      <c r="I175" s="51" t="s">
        <v>80</v>
      </c>
      <c r="J175" s="17">
        <f t="shared" si="24"/>
        <v>2.7777777777777679E-3</v>
      </c>
      <c r="K175" s="137"/>
      <c r="L175" s="144">
        <f t="shared" si="25"/>
        <v>0</v>
      </c>
      <c r="M175" s="99"/>
      <c r="N175" s="99"/>
      <c r="R175" s="129">
        <f t="shared" si="34"/>
        <v>23.503472222222221</v>
      </c>
      <c r="S175" s="129">
        <f t="shared" si="35"/>
        <v>23.500694444444445</v>
      </c>
      <c r="T175" s="129">
        <f t="shared" si="26"/>
        <v>23.997222222222224</v>
      </c>
      <c r="U175" s="129" t="b">
        <f t="shared" si="27"/>
        <v>0</v>
      </c>
      <c r="V175" s="29">
        <f t="shared" si="28"/>
        <v>23</v>
      </c>
      <c r="W175" s="29">
        <f t="shared" si="29"/>
        <v>56</v>
      </c>
      <c r="X175" s="29">
        <f t="shared" si="32"/>
        <v>0</v>
      </c>
      <c r="Y175" s="29">
        <f t="shared" si="33"/>
        <v>0</v>
      </c>
    </row>
    <row r="176" spans="1:25">
      <c r="A176" s="69">
        <v>174</v>
      </c>
      <c r="B176" s="70">
        <v>42675</v>
      </c>
      <c r="C176" s="71">
        <v>0.54374999999999996</v>
      </c>
      <c r="D176" s="112" t="s">
        <v>33</v>
      </c>
      <c r="E176" s="73" t="s">
        <v>345</v>
      </c>
      <c r="F176" s="74">
        <v>4.5</v>
      </c>
      <c r="G176" s="70">
        <v>42675</v>
      </c>
      <c r="H176" s="71">
        <v>0.35347222222222219</v>
      </c>
      <c r="I176" s="77" t="s">
        <v>122</v>
      </c>
      <c r="J176" s="71">
        <f t="shared" si="24"/>
        <v>0.19027777777777777</v>
      </c>
      <c r="K176" s="136" t="s">
        <v>123</v>
      </c>
      <c r="L176" s="144">
        <f t="shared" si="25"/>
        <v>1</v>
      </c>
      <c r="M176" s="99">
        <f t="shared" si="30"/>
        <v>4</v>
      </c>
      <c r="N176" s="99">
        <f t="shared" si="31"/>
        <v>34</v>
      </c>
      <c r="R176" s="129">
        <f t="shared" si="34"/>
        <v>23.456250000000001</v>
      </c>
      <c r="S176" s="129">
        <f t="shared" si="35"/>
        <v>23.646527777777777</v>
      </c>
      <c r="T176" s="129" t="b">
        <f t="shared" si="26"/>
        <v>0</v>
      </c>
      <c r="U176" s="129" t="b">
        <f t="shared" si="27"/>
        <v>0</v>
      </c>
      <c r="V176" s="29">
        <f t="shared" si="28"/>
        <v>0</v>
      </c>
      <c r="W176" s="29">
        <f t="shared" si="29"/>
        <v>0</v>
      </c>
      <c r="X176" s="29">
        <f t="shared" si="32"/>
        <v>0</v>
      </c>
      <c r="Y176" s="29">
        <f t="shared" si="33"/>
        <v>0</v>
      </c>
    </row>
    <row r="177" spans="1:25">
      <c r="A177" s="12">
        <v>175</v>
      </c>
      <c r="B177" s="13">
        <v>42675</v>
      </c>
      <c r="C177" s="14">
        <v>0.85972222222222217</v>
      </c>
      <c r="D177" s="113" t="s">
        <v>38</v>
      </c>
      <c r="E177" s="15" t="s">
        <v>379</v>
      </c>
      <c r="F177" s="33">
        <v>4.3</v>
      </c>
      <c r="G177" s="16">
        <v>42672</v>
      </c>
      <c r="H177" s="17">
        <v>0.49236111111111108</v>
      </c>
      <c r="I177" s="50" t="s">
        <v>38</v>
      </c>
      <c r="J177" s="17">
        <f t="shared" si="24"/>
        <v>0.36736111111111108</v>
      </c>
      <c r="K177" s="137"/>
      <c r="L177" s="144">
        <f t="shared" si="25"/>
        <v>0</v>
      </c>
      <c r="M177" s="99"/>
      <c r="N177" s="99"/>
      <c r="R177" s="129">
        <f t="shared" si="34"/>
        <v>23.140277777777779</v>
      </c>
      <c r="S177" s="129">
        <f t="shared" si="35"/>
        <v>23.507638888888888</v>
      </c>
      <c r="T177" s="129" t="b">
        <f t="shared" si="26"/>
        <v>0</v>
      </c>
      <c r="U177" s="129" t="b">
        <f t="shared" si="27"/>
        <v>0</v>
      </c>
      <c r="V177" s="29">
        <f t="shared" si="28"/>
        <v>0</v>
      </c>
      <c r="W177" s="29">
        <f t="shared" si="29"/>
        <v>0</v>
      </c>
      <c r="X177" s="29">
        <f t="shared" si="32"/>
        <v>0</v>
      </c>
      <c r="Y177" s="29">
        <f t="shared" si="33"/>
        <v>0</v>
      </c>
    </row>
    <row r="178" spans="1:25">
      <c r="A178" s="12">
        <v>176</v>
      </c>
      <c r="B178" s="13">
        <v>42675</v>
      </c>
      <c r="C178" s="14">
        <v>0.88680555555555562</v>
      </c>
      <c r="D178" s="113" t="s">
        <v>25</v>
      </c>
      <c r="E178" s="15" t="s">
        <v>380</v>
      </c>
      <c r="F178" s="33">
        <v>4.9000000000000004</v>
      </c>
      <c r="G178" s="16">
        <v>42676</v>
      </c>
      <c r="H178" s="17">
        <v>0.37638888888888888</v>
      </c>
      <c r="I178" s="50" t="s">
        <v>177</v>
      </c>
      <c r="J178" s="17">
        <f t="shared" si="24"/>
        <v>0.51041666666666674</v>
      </c>
      <c r="K178" s="137"/>
      <c r="L178" s="144">
        <f t="shared" si="25"/>
        <v>0</v>
      </c>
      <c r="M178" s="99"/>
      <c r="N178" s="99"/>
      <c r="R178" s="129">
        <f t="shared" si="34"/>
        <v>23.113194444444446</v>
      </c>
      <c r="S178" s="129">
        <f t="shared" si="35"/>
        <v>23.62361111111111</v>
      </c>
      <c r="T178" s="129" t="b">
        <f t="shared" si="26"/>
        <v>0</v>
      </c>
      <c r="U178" s="129">
        <f t="shared" si="27"/>
        <v>23.489583333333336</v>
      </c>
      <c r="V178" s="29">
        <f t="shared" si="28"/>
        <v>0</v>
      </c>
      <c r="W178" s="29">
        <f t="shared" si="29"/>
        <v>0</v>
      </c>
      <c r="X178" s="29">
        <f t="shared" si="32"/>
        <v>11</v>
      </c>
      <c r="Y178" s="29">
        <f t="shared" si="33"/>
        <v>45</v>
      </c>
    </row>
    <row r="179" spans="1:25">
      <c r="A179" s="12">
        <v>177</v>
      </c>
      <c r="B179" s="13">
        <v>42675</v>
      </c>
      <c r="C179" s="14">
        <v>0.95416666666666661</v>
      </c>
      <c r="D179" s="113" t="s">
        <v>157</v>
      </c>
      <c r="E179" s="15" t="s">
        <v>157</v>
      </c>
      <c r="F179" s="33">
        <v>4.7</v>
      </c>
      <c r="G179" s="16">
        <v>42675</v>
      </c>
      <c r="H179" s="17">
        <v>0.33055555555555555</v>
      </c>
      <c r="I179" s="50" t="s">
        <v>182</v>
      </c>
      <c r="J179" s="17">
        <f t="shared" si="24"/>
        <v>0.62361111111111112</v>
      </c>
      <c r="K179" s="137"/>
      <c r="L179" s="144">
        <f t="shared" si="25"/>
        <v>1</v>
      </c>
      <c r="M179" s="99">
        <f t="shared" si="30"/>
        <v>14</v>
      </c>
      <c r="N179" s="99">
        <f t="shared" si="31"/>
        <v>58</v>
      </c>
      <c r="R179" s="129">
        <f t="shared" si="34"/>
        <v>23.045833333333334</v>
      </c>
      <c r="S179" s="129">
        <f t="shared" si="35"/>
        <v>23.669444444444444</v>
      </c>
      <c r="T179" s="129" t="b">
        <f t="shared" si="26"/>
        <v>0</v>
      </c>
      <c r="U179" s="129" t="b">
        <f t="shared" si="27"/>
        <v>0</v>
      </c>
      <c r="V179" s="29">
        <f t="shared" si="28"/>
        <v>0</v>
      </c>
      <c r="W179" s="29">
        <f t="shared" si="29"/>
        <v>0</v>
      </c>
      <c r="X179" s="29">
        <f t="shared" si="32"/>
        <v>0</v>
      </c>
      <c r="Y179" s="29">
        <f t="shared" si="33"/>
        <v>0</v>
      </c>
    </row>
    <row r="180" spans="1:25">
      <c r="A180" s="12">
        <v>178</v>
      </c>
      <c r="B180" s="13">
        <v>42676</v>
      </c>
      <c r="C180" s="14">
        <v>0.35625000000000001</v>
      </c>
      <c r="D180" s="113" t="s">
        <v>58</v>
      </c>
      <c r="E180" s="15" t="s">
        <v>59</v>
      </c>
      <c r="F180" s="33">
        <v>4.0999999999999996</v>
      </c>
      <c r="G180" s="16">
        <v>42676</v>
      </c>
      <c r="H180" s="17">
        <v>0.18472222222222223</v>
      </c>
      <c r="I180" s="50" t="s">
        <v>59</v>
      </c>
      <c r="J180" s="17">
        <f t="shared" si="24"/>
        <v>0.17152777777777778</v>
      </c>
      <c r="K180" s="137"/>
      <c r="L180" s="144">
        <f t="shared" si="25"/>
        <v>1</v>
      </c>
      <c r="M180" s="99">
        <f t="shared" si="30"/>
        <v>4</v>
      </c>
      <c r="N180" s="99">
        <f t="shared" si="31"/>
        <v>7</v>
      </c>
      <c r="R180" s="129">
        <f t="shared" si="34"/>
        <v>23.643750000000001</v>
      </c>
      <c r="S180" s="129">
        <f t="shared" si="35"/>
        <v>23.815277777777776</v>
      </c>
      <c r="T180" s="129" t="b">
        <f t="shared" si="26"/>
        <v>0</v>
      </c>
      <c r="U180" s="129" t="b">
        <f t="shared" si="27"/>
        <v>0</v>
      </c>
      <c r="V180" s="29">
        <f t="shared" si="28"/>
        <v>0</v>
      </c>
      <c r="W180" s="29">
        <f t="shared" si="29"/>
        <v>0</v>
      </c>
      <c r="X180" s="29">
        <f t="shared" si="32"/>
        <v>0</v>
      </c>
      <c r="Y180" s="29">
        <f t="shared" si="33"/>
        <v>0</v>
      </c>
    </row>
    <row r="181" spans="1:25">
      <c r="A181" s="69">
        <v>179</v>
      </c>
      <c r="B181" s="70">
        <v>42676</v>
      </c>
      <c r="C181" s="71">
        <v>0.38472222222222219</v>
      </c>
      <c r="D181" s="114" t="s">
        <v>151</v>
      </c>
      <c r="E181" s="73" t="s">
        <v>151</v>
      </c>
      <c r="F181" s="74">
        <v>4</v>
      </c>
      <c r="G181" s="70">
        <v>42676</v>
      </c>
      <c r="H181" s="71">
        <v>0.44861111111111113</v>
      </c>
      <c r="I181" s="77" t="s">
        <v>151</v>
      </c>
      <c r="J181" s="71">
        <f t="shared" si="24"/>
        <v>6.3888888888888939E-2</v>
      </c>
      <c r="K181" s="136" t="s">
        <v>123</v>
      </c>
      <c r="L181" s="144">
        <f t="shared" si="25"/>
        <v>1</v>
      </c>
      <c r="M181" s="99">
        <f t="shared" si="30"/>
        <v>1</v>
      </c>
      <c r="N181" s="99">
        <f t="shared" si="31"/>
        <v>32</v>
      </c>
      <c r="R181" s="129">
        <f t="shared" si="34"/>
        <v>23.615277777777777</v>
      </c>
      <c r="S181" s="129">
        <f t="shared" si="35"/>
        <v>23.551388888888887</v>
      </c>
      <c r="T181" s="129" t="b">
        <f t="shared" si="26"/>
        <v>0</v>
      </c>
      <c r="U181" s="129" t="b">
        <f t="shared" si="27"/>
        <v>0</v>
      </c>
      <c r="V181" s="29">
        <f t="shared" si="28"/>
        <v>0</v>
      </c>
      <c r="W181" s="29">
        <f t="shared" si="29"/>
        <v>0</v>
      </c>
      <c r="X181" s="29">
        <f t="shared" si="32"/>
        <v>0</v>
      </c>
      <c r="Y181" s="29">
        <f t="shared" si="33"/>
        <v>0</v>
      </c>
    </row>
    <row r="182" spans="1:25">
      <c r="A182" s="12">
        <v>180</v>
      </c>
      <c r="B182" s="13">
        <v>42677</v>
      </c>
      <c r="C182" s="14">
        <v>0.90347222222222223</v>
      </c>
      <c r="D182" s="111" t="s">
        <v>381</v>
      </c>
      <c r="E182" s="15" t="s">
        <v>97</v>
      </c>
      <c r="F182" s="33">
        <v>4.3</v>
      </c>
      <c r="G182" s="16">
        <v>42677</v>
      </c>
      <c r="H182" s="17">
        <v>0.11944444444444445</v>
      </c>
      <c r="I182" s="50" t="s">
        <v>47</v>
      </c>
      <c r="J182" s="17">
        <f t="shared" si="24"/>
        <v>0.78402777777777777</v>
      </c>
      <c r="K182" s="137"/>
      <c r="L182" s="144">
        <f t="shared" si="25"/>
        <v>1</v>
      </c>
      <c r="M182" s="99">
        <f t="shared" si="30"/>
        <v>18</v>
      </c>
      <c r="N182" s="99">
        <f t="shared" si="31"/>
        <v>49</v>
      </c>
      <c r="R182" s="129">
        <f t="shared" si="34"/>
        <v>23.096527777777776</v>
      </c>
      <c r="S182" s="129">
        <f t="shared" si="35"/>
        <v>23.880555555555556</v>
      </c>
      <c r="T182" s="129" t="b">
        <f t="shared" si="26"/>
        <v>0</v>
      </c>
      <c r="U182" s="129" t="b">
        <f t="shared" si="27"/>
        <v>0</v>
      </c>
      <c r="V182" s="29">
        <f t="shared" si="28"/>
        <v>0</v>
      </c>
      <c r="W182" s="29">
        <f t="shared" si="29"/>
        <v>0</v>
      </c>
      <c r="X182" s="29">
        <f t="shared" si="32"/>
        <v>0</v>
      </c>
      <c r="Y182" s="29">
        <f t="shared" si="33"/>
        <v>0</v>
      </c>
    </row>
    <row r="183" spans="1:25">
      <c r="A183" s="69">
        <v>181</v>
      </c>
      <c r="B183" s="70">
        <v>42678</v>
      </c>
      <c r="C183" s="71">
        <v>0.29583333333333334</v>
      </c>
      <c r="D183" s="112" t="s">
        <v>367</v>
      </c>
      <c r="E183" s="73" t="s">
        <v>345</v>
      </c>
      <c r="F183" s="74">
        <v>4.2</v>
      </c>
      <c r="G183" s="70">
        <v>42678</v>
      </c>
      <c r="H183" s="71">
        <v>0.31180555555555556</v>
      </c>
      <c r="I183" s="77" t="s">
        <v>91</v>
      </c>
      <c r="J183" s="71">
        <f t="shared" si="24"/>
        <v>1.5972222222222221E-2</v>
      </c>
      <c r="K183" s="136" t="s">
        <v>123</v>
      </c>
      <c r="L183" s="144">
        <f t="shared" si="25"/>
        <v>1</v>
      </c>
      <c r="M183" s="99">
        <f t="shared" si="30"/>
        <v>0</v>
      </c>
      <c r="N183" s="99">
        <f t="shared" si="31"/>
        <v>23</v>
      </c>
      <c r="R183" s="129">
        <f t="shared" si="34"/>
        <v>23.704166666666666</v>
      </c>
      <c r="S183" s="129">
        <f t="shared" si="35"/>
        <v>23.688194444444445</v>
      </c>
      <c r="T183" s="129" t="b">
        <f t="shared" si="26"/>
        <v>0</v>
      </c>
      <c r="U183" s="129" t="b">
        <f t="shared" si="27"/>
        <v>0</v>
      </c>
      <c r="V183" s="29">
        <f t="shared" si="28"/>
        <v>0</v>
      </c>
      <c r="W183" s="29">
        <f t="shared" si="29"/>
        <v>0</v>
      </c>
      <c r="X183" s="29">
        <f t="shared" si="32"/>
        <v>0</v>
      </c>
      <c r="Y183" s="29">
        <f t="shared" si="33"/>
        <v>0</v>
      </c>
    </row>
    <row r="184" spans="1:25">
      <c r="A184" s="69">
        <v>182</v>
      </c>
      <c r="B184" s="70">
        <v>42678</v>
      </c>
      <c r="C184" s="71">
        <v>0.54097222222222219</v>
      </c>
      <c r="D184" s="114" t="s">
        <v>139</v>
      </c>
      <c r="E184" s="73" t="s">
        <v>382</v>
      </c>
      <c r="F184" s="74">
        <v>3.7</v>
      </c>
      <c r="G184" s="70">
        <v>42678</v>
      </c>
      <c r="H184" s="71">
        <v>0.43055555555555558</v>
      </c>
      <c r="I184" s="77" t="s">
        <v>141</v>
      </c>
      <c r="J184" s="71">
        <f t="shared" si="24"/>
        <v>0.11041666666666661</v>
      </c>
      <c r="K184" s="136" t="s">
        <v>123</v>
      </c>
      <c r="L184" s="144">
        <f t="shared" si="25"/>
        <v>1</v>
      </c>
      <c r="M184" s="99">
        <f t="shared" si="30"/>
        <v>2</v>
      </c>
      <c r="N184" s="99">
        <f t="shared" si="31"/>
        <v>39</v>
      </c>
      <c r="R184" s="129">
        <f t="shared" si="34"/>
        <v>23.459027777777777</v>
      </c>
      <c r="S184" s="129">
        <f t="shared" si="35"/>
        <v>23.569444444444443</v>
      </c>
      <c r="T184" s="129" t="b">
        <f t="shared" si="26"/>
        <v>0</v>
      </c>
      <c r="U184" s="129" t="b">
        <f t="shared" si="27"/>
        <v>0</v>
      </c>
      <c r="V184" s="29">
        <f t="shared" si="28"/>
        <v>0</v>
      </c>
      <c r="W184" s="29">
        <f t="shared" si="29"/>
        <v>0</v>
      </c>
      <c r="X184" s="29">
        <f t="shared" si="32"/>
        <v>0</v>
      </c>
      <c r="Y184" s="29">
        <f t="shared" si="33"/>
        <v>0</v>
      </c>
    </row>
    <row r="185" spans="1:25">
      <c r="A185" s="12">
        <v>183</v>
      </c>
      <c r="B185" s="13">
        <v>42678</v>
      </c>
      <c r="C185" s="14">
        <v>0.5805555555555556</v>
      </c>
      <c r="D185" s="111" t="s">
        <v>47</v>
      </c>
      <c r="E185" s="15" t="s">
        <v>339</v>
      </c>
      <c r="F185" s="33">
        <v>4.3</v>
      </c>
      <c r="G185" s="16">
        <v>42677</v>
      </c>
      <c r="H185" s="17">
        <v>0.12013888888888889</v>
      </c>
      <c r="I185" s="51" t="s">
        <v>8</v>
      </c>
      <c r="J185" s="17">
        <f t="shared" si="24"/>
        <v>0.4604166666666667</v>
      </c>
      <c r="K185" s="137"/>
      <c r="L185" s="144">
        <f t="shared" si="25"/>
        <v>0</v>
      </c>
      <c r="M185" s="99"/>
      <c r="N185" s="99"/>
      <c r="R185" s="129">
        <f t="shared" si="34"/>
        <v>23.419444444444444</v>
      </c>
      <c r="S185" s="129">
        <f t="shared" si="35"/>
        <v>23.879861111111111</v>
      </c>
      <c r="T185" s="129">
        <f t="shared" si="26"/>
        <v>24.460416666666667</v>
      </c>
      <c r="U185" s="129" t="b">
        <f t="shared" si="27"/>
        <v>0</v>
      </c>
      <c r="V185" s="29">
        <f t="shared" si="28"/>
        <v>11</v>
      </c>
      <c r="W185" s="29">
        <f t="shared" si="29"/>
        <v>3</v>
      </c>
      <c r="X185" s="29">
        <f t="shared" si="32"/>
        <v>0</v>
      </c>
      <c r="Y185" s="29">
        <f t="shared" si="33"/>
        <v>0</v>
      </c>
    </row>
    <row r="186" spans="1:25">
      <c r="A186" s="12">
        <v>184</v>
      </c>
      <c r="B186" s="13">
        <v>42678</v>
      </c>
      <c r="C186" s="14">
        <v>0.9868055555555556</v>
      </c>
      <c r="D186" s="111" t="s">
        <v>1</v>
      </c>
      <c r="E186" s="15" t="s">
        <v>383</v>
      </c>
      <c r="F186" s="33">
        <v>4.2</v>
      </c>
      <c r="G186" s="16">
        <v>42677</v>
      </c>
      <c r="H186" s="17">
        <v>0.99375000000000002</v>
      </c>
      <c r="I186" s="51" t="s">
        <v>109</v>
      </c>
      <c r="J186" s="17">
        <f t="shared" si="24"/>
        <v>6.9444444444444198E-3</v>
      </c>
      <c r="K186" s="137"/>
      <c r="L186" s="144">
        <f t="shared" si="25"/>
        <v>0</v>
      </c>
      <c r="M186" s="99"/>
      <c r="N186" s="99"/>
      <c r="R186" s="129">
        <f t="shared" si="34"/>
        <v>23.013194444444444</v>
      </c>
      <c r="S186" s="129">
        <f t="shared" si="35"/>
        <v>23.006250000000001</v>
      </c>
      <c r="T186" s="129">
        <f t="shared" si="26"/>
        <v>23.993055555555557</v>
      </c>
      <c r="U186" s="129" t="b">
        <f t="shared" si="27"/>
        <v>0</v>
      </c>
      <c r="V186" s="29">
        <f t="shared" si="28"/>
        <v>23</v>
      </c>
      <c r="W186" s="29">
        <f t="shared" si="29"/>
        <v>50</v>
      </c>
      <c r="X186" s="29">
        <f t="shared" si="32"/>
        <v>0</v>
      </c>
      <c r="Y186" s="29">
        <f t="shared" si="33"/>
        <v>0</v>
      </c>
    </row>
    <row r="187" spans="1:25">
      <c r="A187" s="12">
        <v>185</v>
      </c>
      <c r="B187" s="13">
        <v>42679</v>
      </c>
      <c r="C187" s="14">
        <v>0.3215277777777778</v>
      </c>
      <c r="D187" s="113" t="s">
        <v>380</v>
      </c>
      <c r="E187" s="15" t="s">
        <v>380</v>
      </c>
      <c r="F187" s="33">
        <v>4.4000000000000004</v>
      </c>
      <c r="G187" s="16">
        <v>42678</v>
      </c>
      <c r="H187" s="17">
        <v>0.43472222222222223</v>
      </c>
      <c r="I187" s="50" t="s">
        <v>178</v>
      </c>
      <c r="J187" s="17">
        <f t="shared" si="24"/>
        <v>0.11319444444444443</v>
      </c>
      <c r="K187" s="137"/>
      <c r="L187" s="144">
        <f t="shared" si="25"/>
        <v>0</v>
      </c>
      <c r="M187" s="99"/>
      <c r="N187" s="99"/>
      <c r="R187" s="129">
        <f t="shared" si="34"/>
        <v>23.678472222222222</v>
      </c>
      <c r="S187" s="129">
        <f t="shared" si="35"/>
        <v>23.565277777777776</v>
      </c>
      <c r="T187" s="129">
        <f t="shared" si="26"/>
        <v>23.886805555555554</v>
      </c>
      <c r="U187" s="129" t="b">
        <f t="shared" si="27"/>
        <v>0</v>
      </c>
      <c r="V187" s="29">
        <f t="shared" si="28"/>
        <v>21</v>
      </c>
      <c r="W187" s="29">
        <f t="shared" si="29"/>
        <v>17</v>
      </c>
      <c r="X187" s="29">
        <f t="shared" si="32"/>
        <v>0</v>
      </c>
      <c r="Y187" s="29">
        <f t="shared" si="33"/>
        <v>0</v>
      </c>
    </row>
    <row r="188" spans="1:25">
      <c r="A188" s="12">
        <v>186</v>
      </c>
      <c r="B188" s="13">
        <v>42679</v>
      </c>
      <c r="C188" s="14">
        <v>0.42638888888888887</v>
      </c>
      <c r="D188" s="111" t="s">
        <v>32</v>
      </c>
      <c r="E188" s="15" t="s">
        <v>359</v>
      </c>
      <c r="F188" s="33">
        <v>2.4</v>
      </c>
      <c r="G188" s="16">
        <v>42678</v>
      </c>
      <c r="H188" s="17">
        <v>0.88055555555555554</v>
      </c>
      <c r="I188" s="51" t="s">
        <v>105</v>
      </c>
      <c r="J188" s="17">
        <f t="shared" si="24"/>
        <v>0.45416666666666666</v>
      </c>
      <c r="K188" s="137"/>
      <c r="L188" s="144">
        <f t="shared" si="25"/>
        <v>0</v>
      </c>
      <c r="M188" s="99"/>
      <c r="N188" s="99"/>
      <c r="R188" s="129">
        <f t="shared" si="34"/>
        <v>23.573611111111113</v>
      </c>
      <c r="S188" s="129">
        <f t="shared" si="35"/>
        <v>23.119444444444444</v>
      </c>
      <c r="T188" s="129">
        <f t="shared" si="26"/>
        <v>23.545833333333331</v>
      </c>
      <c r="U188" s="129" t="b">
        <f t="shared" si="27"/>
        <v>0</v>
      </c>
      <c r="V188" s="29">
        <f t="shared" si="28"/>
        <v>13</v>
      </c>
      <c r="W188" s="29">
        <f t="shared" si="29"/>
        <v>6</v>
      </c>
      <c r="X188" s="29">
        <f t="shared" si="32"/>
        <v>0</v>
      </c>
      <c r="Y188" s="29">
        <f t="shared" si="33"/>
        <v>0</v>
      </c>
    </row>
    <row r="189" spans="1:25">
      <c r="A189" s="12">
        <v>187</v>
      </c>
      <c r="B189" s="13">
        <v>42679</v>
      </c>
      <c r="C189" s="14">
        <v>0.6</v>
      </c>
      <c r="D189" s="113" t="s">
        <v>146</v>
      </c>
      <c r="E189" s="15" t="s">
        <v>146</v>
      </c>
      <c r="F189" s="33"/>
      <c r="G189" s="16"/>
      <c r="H189" s="17"/>
      <c r="I189" s="51" t="s">
        <v>148</v>
      </c>
      <c r="J189" s="17"/>
      <c r="K189" s="137"/>
      <c r="L189" s="144">
        <f t="shared" si="25"/>
        <v>0</v>
      </c>
      <c r="M189" s="99"/>
      <c r="N189" s="99"/>
      <c r="R189" s="129">
        <f t="shared" si="34"/>
        <v>23.4</v>
      </c>
      <c r="S189" s="129">
        <f t="shared" si="35"/>
        <v>24</v>
      </c>
      <c r="T189" s="129" t="b">
        <f t="shared" si="26"/>
        <v>0</v>
      </c>
      <c r="U189" s="129" t="b">
        <f t="shared" si="27"/>
        <v>0</v>
      </c>
      <c r="V189" s="29">
        <f t="shared" si="28"/>
        <v>0</v>
      </c>
      <c r="W189" s="29">
        <f t="shared" si="29"/>
        <v>0</v>
      </c>
      <c r="X189" s="29">
        <f t="shared" si="32"/>
        <v>0</v>
      </c>
      <c r="Y189" s="29">
        <f t="shared" si="33"/>
        <v>0</v>
      </c>
    </row>
    <row r="190" spans="1:25">
      <c r="A190" s="12">
        <v>188</v>
      </c>
      <c r="B190" s="13">
        <v>42680</v>
      </c>
      <c r="C190" s="14">
        <v>0.12152777777777778</v>
      </c>
      <c r="D190" s="113" t="s">
        <v>38</v>
      </c>
      <c r="E190" s="15" t="s">
        <v>384</v>
      </c>
      <c r="F190" s="33">
        <v>4.8</v>
      </c>
      <c r="G190" s="16">
        <v>42681</v>
      </c>
      <c r="H190" s="17">
        <v>0.49722222222222223</v>
      </c>
      <c r="I190" s="50" t="s">
        <v>38</v>
      </c>
      <c r="J190" s="17">
        <f t="shared" si="24"/>
        <v>0.37569444444444444</v>
      </c>
      <c r="K190" s="137"/>
      <c r="L190" s="144">
        <f t="shared" si="25"/>
        <v>0</v>
      </c>
      <c r="M190" s="99"/>
      <c r="N190" s="99"/>
      <c r="R190" s="129">
        <f t="shared" si="34"/>
        <v>23.878472222222221</v>
      </c>
      <c r="S190" s="129">
        <f t="shared" si="35"/>
        <v>23.502777777777776</v>
      </c>
      <c r="T190" s="129" t="b">
        <f t="shared" si="26"/>
        <v>0</v>
      </c>
      <c r="U190" s="129">
        <f t="shared" si="27"/>
        <v>24.375694444444445</v>
      </c>
      <c r="V190" s="29">
        <f t="shared" si="28"/>
        <v>0</v>
      </c>
      <c r="W190" s="29">
        <f t="shared" si="29"/>
        <v>0</v>
      </c>
      <c r="X190" s="29">
        <f t="shared" si="32"/>
        <v>9</v>
      </c>
      <c r="Y190" s="29">
        <f t="shared" si="33"/>
        <v>1</v>
      </c>
    </row>
    <row r="191" spans="1:25">
      <c r="A191" s="12">
        <v>189</v>
      </c>
      <c r="B191" s="13">
        <v>42681</v>
      </c>
      <c r="C191" s="14">
        <v>0.30486111111111108</v>
      </c>
      <c r="D191" s="111" t="s">
        <v>56</v>
      </c>
      <c r="E191" s="15" t="s">
        <v>385</v>
      </c>
      <c r="F191" s="33">
        <v>3.3</v>
      </c>
      <c r="G191" s="16">
        <v>42681</v>
      </c>
      <c r="H191" s="17">
        <v>0.11180555555555556</v>
      </c>
      <c r="I191" s="50" t="s">
        <v>90</v>
      </c>
      <c r="J191" s="17">
        <f t="shared" si="24"/>
        <v>0.19305555555555554</v>
      </c>
      <c r="K191" s="137"/>
      <c r="L191" s="144">
        <f t="shared" si="25"/>
        <v>1</v>
      </c>
      <c r="M191" s="99">
        <f t="shared" si="30"/>
        <v>4</v>
      </c>
      <c r="N191" s="99">
        <f t="shared" si="31"/>
        <v>38</v>
      </c>
      <c r="R191" s="129">
        <f t="shared" si="34"/>
        <v>23.695138888888888</v>
      </c>
      <c r="S191" s="129">
        <f t="shared" si="35"/>
        <v>23.888194444444444</v>
      </c>
      <c r="T191" s="129" t="b">
        <f t="shared" si="26"/>
        <v>0</v>
      </c>
      <c r="U191" s="129" t="b">
        <f t="shared" si="27"/>
        <v>0</v>
      </c>
      <c r="V191" s="29">
        <f t="shared" si="28"/>
        <v>0</v>
      </c>
      <c r="W191" s="29">
        <f t="shared" si="29"/>
        <v>0</v>
      </c>
      <c r="X191" s="29">
        <f t="shared" si="32"/>
        <v>0</v>
      </c>
      <c r="Y191" s="29">
        <f t="shared" si="33"/>
        <v>0</v>
      </c>
    </row>
    <row r="192" spans="1:25">
      <c r="A192" s="69">
        <v>190</v>
      </c>
      <c r="B192" s="70">
        <v>42681</v>
      </c>
      <c r="C192" s="71">
        <v>0.36875000000000002</v>
      </c>
      <c r="D192" s="112" t="s">
        <v>45</v>
      </c>
      <c r="E192" s="73" t="s">
        <v>45</v>
      </c>
      <c r="F192" s="74">
        <v>4.7</v>
      </c>
      <c r="G192" s="70">
        <v>42681</v>
      </c>
      <c r="H192" s="71">
        <v>0.36875000000000002</v>
      </c>
      <c r="I192" s="77" t="s">
        <v>111</v>
      </c>
      <c r="J192" s="71">
        <f t="shared" si="24"/>
        <v>0</v>
      </c>
      <c r="K192" s="136" t="s">
        <v>123</v>
      </c>
      <c r="L192" s="144">
        <f t="shared" si="25"/>
        <v>1</v>
      </c>
      <c r="M192" s="99">
        <f t="shared" si="30"/>
        <v>0</v>
      </c>
      <c r="N192" s="99">
        <f t="shared" si="31"/>
        <v>0</v>
      </c>
      <c r="R192" s="129">
        <f t="shared" si="34"/>
        <v>23.631250000000001</v>
      </c>
      <c r="S192" s="129">
        <f t="shared" si="35"/>
        <v>23.631250000000001</v>
      </c>
      <c r="T192" s="129" t="b">
        <f t="shared" si="26"/>
        <v>0</v>
      </c>
      <c r="U192" s="129" t="b">
        <f t="shared" si="27"/>
        <v>0</v>
      </c>
      <c r="V192" s="29">
        <f t="shared" si="28"/>
        <v>0</v>
      </c>
      <c r="W192" s="29">
        <f t="shared" si="29"/>
        <v>0</v>
      </c>
      <c r="X192" s="29">
        <f t="shared" si="32"/>
        <v>0</v>
      </c>
      <c r="Y192" s="29">
        <f t="shared" si="33"/>
        <v>0</v>
      </c>
    </row>
    <row r="193" spans="1:25">
      <c r="A193" s="69">
        <v>191</v>
      </c>
      <c r="B193" s="70">
        <v>42681</v>
      </c>
      <c r="C193" s="71">
        <v>0.37708333333333338</v>
      </c>
      <c r="D193" s="112" t="s">
        <v>115</v>
      </c>
      <c r="E193" s="73" t="s">
        <v>373</v>
      </c>
      <c r="F193" s="74">
        <v>4</v>
      </c>
      <c r="G193" s="70">
        <v>42681</v>
      </c>
      <c r="H193" s="71">
        <v>0.35902777777777778</v>
      </c>
      <c r="I193" s="77" t="s">
        <v>117</v>
      </c>
      <c r="J193" s="71">
        <f t="shared" si="24"/>
        <v>1.8055555555555602E-2</v>
      </c>
      <c r="K193" s="136" t="s">
        <v>123</v>
      </c>
      <c r="L193" s="144">
        <f t="shared" si="25"/>
        <v>1</v>
      </c>
      <c r="M193" s="99">
        <f t="shared" si="30"/>
        <v>0</v>
      </c>
      <c r="N193" s="99">
        <f t="shared" si="31"/>
        <v>26</v>
      </c>
      <c r="R193" s="129">
        <f t="shared" si="34"/>
        <v>23.622916666666665</v>
      </c>
      <c r="S193" s="129">
        <f t="shared" si="35"/>
        <v>23.640972222222221</v>
      </c>
      <c r="T193" s="129" t="b">
        <f t="shared" si="26"/>
        <v>0</v>
      </c>
      <c r="U193" s="129" t="b">
        <f t="shared" si="27"/>
        <v>0</v>
      </c>
      <c r="V193" s="29">
        <f t="shared" si="28"/>
        <v>0</v>
      </c>
      <c r="W193" s="29">
        <f t="shared" si="29"/>
        <v>0</v>
      </c>
      <c r="X193" s="29">
        <f t="shared" si="32"/>
        <v>0</v>
      </c>
      <c r="Y193" s="29">
        <f t="shared" si="33"/>
        <v>0</v>
      </c>
    </row>
    <row r="194" spans="1:25">
      <c r="A194" s="69">
        <v>192</v>
      </c>
      <c r="B194" s="70">
        <v>42681</v>
      </c>
      <c r="C194" s="71">
        <v>0.68125000000000002</v>
      </c>
      <c r="D194" s="114" t="s">
        <v>157</v>
      </c>
      <c r="E194" s="73" t="s">
        <v>157</v>
      </c>
      <c r="F194" s="74">
        <v>4</v>
      </c>
      <c r="G194" s="70">
        <v>42681</v>
      </c>
      <c r="H194" s="71">
        <v>0.78888888888888886</v>
      </c>
      <c r="I194" s="77" t="s">
        <v>182</v>
      </c>
      <c r="J194" s="71">
        <f t="shared" si="24"/>
        <v>0.10763888888888884</v>
      </c>
      <c r="K194" s="136" t="s">
        <v>123</v>
      </c>
      <c r="L194" s="144">
        <f t="shared" si="25"/>
        <v>1</v>
      </c>
      <c r="M194" s="99">
        <f t="shared" si="30"/>
        <v>2</v>
      </c>
      <c r="N194" s="99">
        <f t="shared" si="31"/>
        <v>35</v>
      </c>
      <c r="R194" s="129">
        <f t="shared" si="34"/>
        <v>23.318750000000001</v>
      </c>
      <c r="S194" s="129">
        <f t="shared" si="35"/>
        <v>23.211111111111112</v>
      </c>
      <c r="T194" s="129" t="b">
        <f t="shared" si="26"/>
        <v>0</v>
      </c>
      <c r="U194" s="129" t="b">
        <f t="shared" si="27"/>
        <v>0</v>
      </c>
      <c r="V194" s="29">
        <f t="shared" si="28"/>
        <v>0</v>
      </c>
      <c r="W194" s="29">
        <f t="shared" si="29"/>
        <v>0</v>
      </c>
      <c r="X194" s="29">
        <f t="shared" si="32"/>
        <v>0</v>
      </c>
      <c r="Y194" s="29">
        <f t="shared" si="33"/>
        <v>0</v>
      </c>
    </row>
    <row r="195" spans="1:25">
      <c r="A195" s="12">
        <v>193</v>
      </c>
      <c r="B195" s="13">
        <v>42681</v>
      </c>
      <c r="C195" s="14">
        <v>0.90416666666666667</v>
      </c>
      <c r="D195" s="111" t="s">
        <v>36</v>
      </c>
      <c r="E195" s="15" t="s">
        <v>86</v>
      </c>
      <c r="F195" s="33">
        <v>4.8</v>
      </c>
      <c r="G195" s="16">
        <v>42681</v>
      </c>
      <c r="H195" s="17">
        <v>0.52986111111111112</v>
      </c>
      <c r="I195" s="50" t="s">
        <v>107</v>
      </c>
      <c r="J195" s="17">
        <f t="shared" ref="J195:J258" si="36">ABS(C195-H195)</f>
        <v>0.37430555555555556</v>
      </c>
      <c r="K195" s="137"/>
      <c r="L195" s="144">
        <f t="shared" si="25"/>
        <v>1</v>
      </c>
      <c r="M195" s="99">
        <f t="shared" si="30"/>
        <v>8</v>
      </c>
      <c r="N195" s="99">
        <f t="shared" si="31"/>
        <v>59</v>
      </c>
      <c r="R195" s="129">
        <f t="shared" si="34"/>
        <v>23.095833333333335</v>
      </c>
      <c r="S195" s="129">
        <f t="shared" si="35"/>
        <v>23.47013888888889</v>
      </c>
      <c r="T195" s="129" t="b">
        <f t="shared" si="26"/>
        <v>0</v>
      </c>
      <c r="U195" s="129" t="b">
        <f t="shared" si="27"/>
        <v>0</v>
      </c>
      <c r="V195" s="29">
        <f t="shared" si="28"/>
        <v>0</v>
      </c>
      <c r="W195" s="29">
        <f t="shared" si="29"/>
        <v>0</v>
      </c>
      <c r="X195" s="29">
        <f t="shared" si="32"/>
        <v>0</v>
      </c>
      <c r="Y195" s="29">
        <f t="shared" si="33"/>
        <v>0</v>
      </c>
    </row>
    <row r="196" spans="1:25">
      <c r="A196" s="69">
        <v>194</v>
      </c>
      <c r="B196" s="70">
        <v>42681</v>
      </c>
      <c r="C196" s="71">
        <v>0.93055555555555547</v>
      </c>
      <c r="D196" s="112" t="s">
        <v>367</v>
      </c>
      <c r="E196" s="73" t="s">
        <v>345</v>
      </c>
      <c r="F196" s="74">
        <v>4.0999999999999996</v>
      </c>
      <c r="G196" s="70">
        <v>42681</v>
      </c>
      <c r="H196" s="71">
        <v>0.99513888888888891</v>
      </c>
      <c r="I196" s="77" t="s">
        <v>122</v>
      </c>
      <c r="J196" s="71">
        <f t="shared" si="36"/>
        <v>6.4583333333333437E-2</v>
      </c>
      <c r="K196" s="136" t="s">
        <v>123</v>
      </c>
      <c r="L196" s="144">
        <f t="shared" ref="L196:L259" si="37">IF(B196=G196,1,0)</f>
        <v>1</v>
      </c>
      <c r="M196" s="99">
        <f t="shared" si="30"/>
        <v>1</v>
      </c>
      <c r="N196" s="99">
        <f t="shared" si="31"/>
        <v>33</v>
      </c>
      <c r="R196" s="129">
        <f t="shared" si="34"/>
        <v>23.069444444444443</v>
      </c>
      <c r="S196" s="129">
        <f t="shared" si="35"/>
        <v>23.004861111111111</v>
      </c>
      <c r="T196" s="129" t="b">
        <f t="shared" ref="T196:T259" si="38">IF(B196-G196=1,S196+C196)</f>
        <v>0</v>
      </c>
      <c r="U196" s="129" t="b">
        <f t="shared" ref="U196:U259" si="39">IF(B196-G196=-1,R196+H196)</f>
        <v>0</v>
      </c>
      <c r="V196" s="29">
        <f t="shared" ref="V196:V259" si="40">HOUR(T196)</f>
        <v>0</v>
      </c>
      <c r="W196" s="29">
        <f t="shared" ref="W196:W259" si="41">MINUTE(T196)</f>
        <v>0</v>
      </c>
      <c r="X196" s="29">
        <f t="shared" si="32"/>
        <v>0</v>
      </c>
      <c r="Y196" s="29">
        <f t="shared" si="33"/>
        <v>0</v>
      </c>
    </row>
    <row r="197" spans="1:25">
      <c r="A197" s="12">
        <v>195</v>
      </c>
      <c r="B197" s="13">
        <v>42682</v>
      </c>
      <c r="C197" s="14">
        <v>0.59375</v>
      </c>
      <c r="D197" s="111" t="s">
        <v>22</v>
      </c>
      <c r="E197" s="15" t="s">
        <v>386</v>
      </c>
      <c r="F197" s="33">
        <v>4.8</v>
      </c>
      <c r="G197" s="16">
        <v>42684</v>
      </c>
      <c r="H197" s="17">
        <v>0.59652777777777777</v>
      </c>
      <c r="I197" s="51" t="s">
        <v>104</v>
      </c>
      <c r="J197" s="17">
        <f t="shared" si="36"/>
        <v>2.7777777777777679E-3</v>
      </c>
      <c r="K197" s="137"/>
      <c r="L197" s="144">
        <f t="shared" si="37"/>
        <v>0</v>
      </c>
      <c r="M197" s="99"/>
      <c r="N197" s="99"/>
      <c r="R197" s="129">
        <f t="shared" si="34"/>
        <v>23.40625</v>
      </c>
      <c r="S197" s="129">
        <f t="shared" si="35"/>
        <v>23.403472222222224</v>
      </c>
      <c r="T197" s="129" t="b">
        <f t="shared" si="38"/>
        <v>0</v>
      </c>
      <c r="U197" s="129" t="b">
        <f t="shared" si="39"/>
        <v>0</v>
      </c>
      <c r="V197" s="29">
        <f t="shared" si="40"/>
        <v>0</v>
      </c>
      <c r="W197" s="29">
        <f t="shared" si="41"/>
        <v>0</v>
      </c>
      <c r="X197" s="29">
        <f t="shared" si="32"/>
        <v>0</v>
      </c>
      <c r="Y197" s="29">
        <f t="shared" si="33"/>
        <v>0</v>
      </c>
    </row>
    <row r="198" spans="1:25">
      <c r="A198" s="69">
        <v>196</v>
      </c>
      <c r="B198" s="70">
        <v>42683</v>
      </c>
      <c r="C198" s="71">
        <v>2.361111111111111E-2</v>
      </c>
      <c r="D198" s="112" t="s">
        <v>47</v>
      </c>
      <c r="E198" s="73" t="s">
        <v>339</v>
      </c>
      <c r="F198" s="74">
        <v>4.4000000000000004</v>
      </c>
      <c r="G198" s="70">
        <v>42683</v>
      </c>
      <c r="H198" s="71">
        <v>5.2083333333333336E-2</v>
      </c>
      <c r="I198" s="77" t="s">
        <v>32</v>
      </c>
      <c r="J198" s="71">
        <f t="shared" si="36"/>
        <v>2.8472222222222225E-2</v>
      </c>
      <c r="K198" s="136" t="s">
        <v>123</v>
      </c>
      <c r="L198" s="144">
        <f t="shared" si="37"/>
        <v>1</v>
      </c>
      <c r="M198" s="99">
        <f t="shared" si="30"/>
        <v>0</v>
      </c>
      <c r="N198" s="99">
        <f t="shared" si="31"/>
        <v>41</v>
      </c>
      <c r="R198" s="129">
        <f t="shared" si="34"/>
        <v>23.976388888888888</v>
      </c>
      <c r="S198" s="129">
        <f t="shared" si="35"/>
        <v>23.947916666666668</v>
      </c>
      <c r="T198" s="129" t="b">
        <f t="shared" si="38"/>
        <v>0</v>
      </c>
      <c r="U198" s="129" t="b">
        <f t="shared" si="39"/>
        <v>0</v>
      </c>
      <c r="V198" s="29">
        <f t="shared" si="40"/>
        <v>0</v>
      </c>
      <c r="W198" s="29">
        <f t="shared" si="41"/>
        <v>0</v>
      </c>
      <c r="X198" s="29">
        <f t="shared" si="32"/>
        <v>0</v>
      </c>
      <c r="Y198" s="29">
        <f t="shared" si="33"/>
        <v>0</v>
      </c>
    </row>
    <row r="199" spans="1:25">
      <c r="A199" s="12">
        <v>197</v>
      </c>
      <c r="B199" s="13">
        <v>42683</v>
      </c>
      <c r="C199" s="14">
        <v>0.26250000000000001</v>
      </c>
      <c r="D199" s="111" t="s">
        <v>51</v>
      </c>
      <c r="E199" s="15" t="s">
        <v>387</v>
      </c>
      <c r="F199" s="33">
        <v>4.0999999999999996</v>
      </c>
      <c r="G199" s="16">
        <v>42683</v>
      </c>
      <c r="H199" s="17">
        <v>0.74097222222222225</v>
      </c>
      <c r="I199" s="50" t="s">
        <v>101</v>
      </c>
      <c r="J199" s="17">
        <f t="shared" si="36"/>
        <v>0.47847222222222224</v>
      </c>
      <c r="K199" s="137"/>
      <c r="L199" s="144">
        <f t="shared" si="37"/>
        <v>1</v>
      </c>
      <c r="M199" s="99">
        <f t="shared" si="30"/>
        <v>11</v>
      </c>
      <c r="N199" s="99">
        <f t="shared" si="31"/>
        <v>29</v>
      </c>
      <c r="R199" s="129">
        <f t="shared" si="34"/>
        <v>23.737500000000001</v>
      </c>
      <c r="S199" s="129">
        <f t="shared" si="35"/>
        <v>23.259027777777778</v>
      </c>
      <c r="T199" s="129" t="b">
        <f t="shared" si="38"/>
        <v>0</v>
      </c>
      <c r="U199" s="129" t="b">
        <f t="shared" si="39"/>
        <v>0</v>
      </c>
      <c r="V199" s="29">
        <f t="shared" si="40"/>
        <v>0</v>
      </c>
      <c r="W199" s="29">
        <f t="shared" si="41"/>
        <v>0</v>
      </c>
      <c r="X199" s="29">
        <f t="shared" si="32"/>
        <v>0</v>
      </c>
      <c r="Y199" s="29">
        <f t="shared" si="33"/>
        <v>0</v>
      </c>
    </row>
    <row r="200" spans="1:25">
      <c r="A200" s="12">
        <v>198</v>
      </c>
      <c r="B200" s="13">
        <v>42683</v>
      </c>
      <c r="C200" s="14">
        <v>0.43333333333333335</v>
      </c>
      <c r="D200" s="111" t="s">
        <v>45</v>
      </c>
      <c r="E200" s="15" t="s">
        <v>45</v>
      </c>
      <c r="F200" s="33">
        <v>4.3</v>
      </c>
      <c r="G200" s="16">
        <v>42682</v>
      </c>
      <c r="H200" s="17">
        <v>0.77013888888888893</v>
      </c>
      <c r="I200" s="51" t="s">
        <v>111</v>
      </c>
      <c r="J200" s="17">
        <f t="shared" si="36"/>
        <v>0.33680555555555558</v>
      </c>
      <c r="K200" s="137"/>
      <c r="L200" s="144">
        <f t="shared" si="37"/>
        <v>0</v>
      </c>
      <c r="M200" s="99"/>
      <c r="N200" s="99"/>
      <c r="R200" s="129">
        <f t="shared" si="34"/>
        <v>23.566666666666666</v>
      </c>
      <c r="S200" s="129">
        <f t="shared" si="35"/>
        <v>23.229861111111113</v>
      </c>
      <c r="T200" s="129">
        <f t="shared" si="38"/>
        <v>23.663194444444446</v>
      </c>
      <c r="U200" s="129" t="b">
        <f t="shared" si="39"/>
        <v>0</v>
      </c>
      <c r="V200" s="29">
        <f t="shared" si="40"/>
        <v>15</v>
      </c>
      <c r="W200" s="29">
        <f t="shared" si="41"/>
        <v>55</v>
      </c>
      <c r="X200" s="29">
        <f t="shared" si="32"/>
        <v>0</v>
      </c>
      <c r="Y200" s="29">
        <f t="shared" si="33"/>
        <v>0</v>
      </c>
    </row>
    <row r="201" spans="1:25">
      <c r="A201" s="12">
        <v>199</v>
      </c>
      <c r="B201" s="13">
        <v>42684</v>
      </c>
      <c r="C201" s="14">
        <v>0.32777777777777778</v>
      </c>
      <c r="D201" s="111" t="s">
        <v>36</v>
      </c>
      <c r="E201" s="15" t="s">
        <v>86</v>
      </c>
      <c r="F201" s="33"/>
      <c r="G201" s="16">
        <v>42683</v>
      </c>
      <c r="H201" s="17">
        <v>0.93055555555555547</v>
      </c>
      <c r="I201" s="51" t="s">
        <v>137</v>
      </c>
      <c r="J201" s="17">
        <f t="shared" si="36"/>
        <v>0.60277777777777763</v>
      </c>
      <c r="K201" s="137" t="s">
        <v>188</v>
      </c>
      <c r="L201" s="144">
        <f t="shared" si="37"/>
        <v>0</v>
      </c>
      <c r="M201" s="99"/>
      <c r="N201" s="99"/>
      <c r="R201" s="129">
        <f t="shared" si="34"/>
        <v>23.672222222222221</v>
      </c>
      <c r="S201" s="129">
        <f t="shared" si="35"/>
        <v>23.069444444444443</v>
      </c>
      <c r="T201" s="129">
        <f t="shared" si="38"/>
        <v>23.397222222222222</v>
      </c>
      <c r="U201" s="129" t="b">
        <f t="shared" si="39"/>
        <v>0</v>
      </c>
      <c r="V201" s="29">
        <f t="shared" si="40"/>
        <v>9</v>
      </c>
      <c r="W201" s="29">
        <f t="shared" si="41"/>
        <v>32</v>
      </c>
      <c r="X201" s="29">
        <f t="shared" si="32"/>
        <v>0</v>
      </c>
      <c r="Y201" s="29">
        <f t="shared" si="33"/>
        <v>0</v>
      </c>
    </row>
    <row r="202" spans="1:25">
      <c r="A202" s="69">
        <v>200</v>
      </c>
      <c r="B202" s="70">
        <v>42684</v>
      </c>
      <c r="C202" s="71">
        <v>0.64652777777777781</v>
      </c>
      <c r="D202" s="114" t="s">
        <v>25</v>
      </c>
      <c r="E202" s="73" t="s">
        <v>380</v>
      </c>
      <c r="F202" s="74">
        <v>5.6</v>
      </c>
      <c r="G202" s="70">
        <v>42684</v>
      </c>
      <c r="H202" s="71">
        <v>0.73263888888888884</v>
      </c>
      <c r="I202" s="77" t="s">
        <v>25</v>
      </c>
      <c r="J202" s="71">
        <f t="shared" si="36"/>
        <v>8.6111111111111027E-2</v>
      </c>
      <c r="K202" s="136" t="s">
        <v>123</v>
      </c>
      <c r="L202" s="144">
        <f t="shared" si="37"/>
        <v>1</v>
      </c>
      <c r="M202" s="99">
        <f t="shared" ref="M202:M262" si="42">HOUR(J202)</f>
        <v>2</v>
      </c>
      <c r="N202" s="99">
        <f t="shared" ref="N202:N262" si="43">MINUTE(J202)</f>
        <v>4</v>
      </c>
      <c r="R202" s="129">
        <f t="shared" si="34"/>
        <v>23.353472222222223</v>
      </c>
      <c r="S202" s="129">
        <f t="shared" si="35"/>
        <v>23.267361111111111</v>
      </c>
      <c r="T202" s="129" t="b">
        <f t="shared" si="38"/>
        <v>0</v>
      </c>
      <c r="U202" s="129" t="b">
        <f t="shared" si="39"/>
        <v>0</v>
      </c>
      <c r="V202" s="29">
        <f t="shared" si="40"/>
        <v>0</v>
      </c>
      <c r="W202" s="29">
        <f t="shared" si="41"/>
        <v>0</v>
      </c>
      <c r="X202" s="29">
        <f t="shared" si="32"/>
        <v>0</v>
      </c>
      <c r="Y202" s="29">
        <f t="shared" si="33"/>
        <v>0</v>
      </c>
    </row>
    <row r="203" spans="1:25">
      <c r="A203" s="69">
        <v>201</v>
      </c>
      <c r="B203" s="70">
        <v>42689</v>
      </c>
      <c r="C203" s="71">
        <v>0.16875000000000001</v>
      </c>
      <c r="D203" s="112" t="s">
        <v>32</v>
      </c>
      <c r="E203" s="73" t="s">
        <v>388</v>
      </c>
      <c r="F203" s="74">
        <v>3.6</v>
      </c>
      <c r="G203" s="70">
        <v>42689</v>
      </c>
      <c r="H203" s="71">
        <v>0.19236111111111112</v>
      </c>
      <c r="I203" s="77" t="s">
        <v>83</v>
      </c>
      <c r="J203" s="71">
        <f t="shared" si="36"/>
        <v>2.361111111111111E-2</v>
      </c>
      <c r="K203" s="136" t="s">
        <v>123</v>
      </c>
      <c r="L203" s="144">
        <f t="shared" si="37"/>
        <v>1</v>
      </c>
      <c r="M203" s="99">
        <f t="shared" si="42"/>
        <v>0</v>
      </c>
      <c r="N203" s="99">
        <f t="shared" si="43"/>
        <v>34</v>
      </c>
      <c r="R203" s="129">
        <f t="shared" si="34"/>
        <v>23.831250000000001</v>
      </c>
      <c r="S203" s="129">
        <f t="shared" si="35"/>
        <v>23.807638888888889</v>
      </c>
      <c r="T203" s="129" t="b">
        <f t="shared" si="38"/>
        <v>0</v>
      </c>
      <c r="U203" s="129" t="b">
        <f t="shared" si="39"/>
        <v>0</v>
      </c>
      <c r="V203" s="29">
        <f t="shared" si="40"/>
        <v>0</v>
      </c>
      <c r="W203" s="29">
        <f t="shared" si="41"/>
        <v>0</v>
      </c>
      <c r="X203" s="29">
        <f t="shared" si="32"/>
        <v>0</v>
      </c>
      <c r="Y203" s="29">
        <f t="shared" si="33"/>
        <v>0</v>
      </c>
    </row>
    <row r="204" spans="1:25">
      <c r="A204" s="12">
        <v>202</v>
      </c>
      <c r="B204" s="13">
        <v>42689</v>
      </c>
      <c r="C204" s="14">
        <v>0.66597222222222219</v>
      </c>
      <c r="D204" s="111" t="s">
        <v>367</v>
      </c>
      <c r="E204" s="15" t="s">
        <v>368</v>
      </c>
      <c r="F204" s="33">
        <v>4.2</v>
      </c>
      <c r="G204" s="16">
        <v>42689</v>
      </c>
      <c r="H204" s="17">
        <v>0.4513888888888889</v>
      </c>
      <c r="I204" s="50" t="s">
        <v>91</v>
      </c>
      <c r="J204" s="17">
        <f t="shared" si="36"/>
        <v>0.21458333333333329</v>
      </c>
      <c r="K204" s="137"/>
      <c r="L204" s="144">
        <f t="shared" si="37"/>
        <v>1</v>
      </c>
      <c r="M204" s="99">
        <f t="shared" si="42"/>
        <v>5</v>
      </c>
      <c r="N204" s="99">
        <f t="shared" si="43"/>
        <v>9</v>
      </c>
      <c r="R204" s="129">
        <f t="shared" si="34"/>
        <v>23.334027777777777</v>
      </c>
      <c r="S204" s="129">
        <f t="shared" si="35"/>
        <v>23.548611111111111</v>
      </c>
      <c r="T204" s="129" t="b">
        <f t="shared" si="38"/>
        <v>0</v>
      </c>
      <c r="U204" s="129" t="b">
        <f t="shared" si="39"/>
        <v>0</v>
      </c>
      <c r="V204" s="29">
        <f t="shared" si="40"/>
        <v>0</v>
      </c>
      <c r="W204" s="29">
        <f t="shared" si="41"/>
        <v>0</v>
      </c>
      <c r="X204" s="29">
        <f t="shared" si="32"/>
        <v>0</v>
      </c>
      <c r="Y204" s="29">
        <f t="shared" si="33"/>
        <v>0</v>
      </c>
    </row>
    <row r="205" spans="1:25">
      <c r="A205" s="69">
        <v>203</v>
      </c>
      <c r="B205" s="70">
        <v>42689</v>
      </c>
      <c r="C205" s="71">
        <v>0.86319444444444438</v>
      </c>
      <c r="D205" s="114" t="s">
        <v>158</v>
      </c>
      <c r="E205" s="73" t="s">
        <v>389</v>
      </c>
      <c r="F205" s="74">
        <v>4.0999999999999996</v>
      </c>
      <c r="G205" s="70">
        <v>42689</v>
      </c>
      <c r="H205" s="71">
        <v>0.88124999999999998</v>
      </c>
      <c r="I205" s="77" t="s">
        <v>291</v>
      </c>
      <c r="J205" s="71">
        <f t="shared" si="36"/>
        <v>1.8055555555555602E-2</v>
      </c>
      <c r="K205" s="136" t="s">
        <v>123</v>
      </c>
      <c r="L205" s="144">
        <f t="shared" si="37"/>
        <v>1</v>
      </c>
      <c r="M205" s="99">
        <f t="shared" si="42"/>
        <v>0</v>
      </c>
      <c r="N205" s="99">
        <f t="shared" si="43"/>
        <v>26</v>
      </c>
      <c r="R205" s="129">
        <f t="shared" si="34"/>
        <v>23.136805555555554</v>
      </c>
      <c r="S205" s="129">
        <f t="shared" si="35"/>
        <v>23.118749999999999</v>
      </c>
      <c r="T205" s="129" t="b">
        <f t="shared" si="38"/>
        <v>0</v>
      </c>
      <c r="U205" s="129" t="b">
        <f t="shared" si="39"/>
        <v>0</v>
      </c>
      <c r="V205" s="29">
        <f t="shared" si="40"/>
        <v>0</v>
      </c>
      <c r="W205" s="29">
        <f t="shared" si="41"/>
        <v>0</v>
      </c>
      <c r="X205" s="29">
        <f t="shared" si="32"/>
        <v>0</v>
      </c>
      <c r="Y205" s="29">
        <f t="shared" si="33"/>
        <v>0</v>
      </c>
    </row>
    <row r="206" spans="1:25">
      <c r="A206" s="12">
        <v>204</v>
      </c>
      <c r="B206" s="13">
        <v>42690</v>
      </c>
      <c r="C206" s="14">
        <v>2.2222222222222223E-2</v>
      </c>
      <c r="D206" s="113" t="s">
        <v>146</v>
      </c>
      <c r="E206" s="15" t="s">
        <v>146</v>
      </c>
      <c r="F206" s="33">
        <v>4.5999999999999996</v>
      </c>
      <c r="G206" s="16">
        <v>42689</v>
      </c>
      <c r="H206" s="17">
        <v>0.7270833333333333</v>
      </c>
      <c r="I206" s="50" t="s">
        <v>171</v>
      </c>
      <c r="J206" s="17">
        <f t="shared" si="36"/>
        <v>0.70486111111111105</v>
      </c>
      <c r="K206" s="137"/>
      <c r="L206" s="144">
        <f t="shared" si="37"/>
        <v>0</v>
      </c>
      <c r="M206" s="99"/>
      <c r="N206" s="99"/>
      <c r="R206" s="129">
        <f t="shared" si="34"/>
        <v>23.977777777777778</v>
      </c>
      <c r="S206" s="129">
        <f t="shared" si="35"/>
        <v>23.272916666666667</v>
      </c>
      <c r="T206" s="129">
        <f t="shared" si="38"/>
        <v>23.295138888888889</v>
      </c>
      <c r="U206" s="129" t="b">
        <f t="shared" si="39"/>
        <v>0</v>
      </c>
      <c r="V206" s="29">
        <f t="shared" si="40"/>
        <v>7</v>
      </c>
      <c r="W206" s="29">
        <f t="shared" si="41"/>
        <v>5</v>
      </c>
      <c r="X206" s="29">
        <f t="shared" si="32"/>
        <v>0</v>
      </c>
      <c r="Y206" s="29">
        <f t="shared" si="33"/>
        <v>0</v>
      </c>
    </row>
    <row r="207" spans="1:25">
      <c r="A207" s="12">
        <v>205</v>
      </c>
      <c r="B207" s="13">
        <v>42690</v>
      </c>
      <c r="C207" s="14">
        <v>0.2076388888888889</v>
      </c>
      <c r="D207" s="113" t="s">
        <v>155</v>
      </c>
      <c r="E207" s="15" t="s">
        <v>155</v>
      </c>
      <c r="F207" s="33">
        <v>4.5</v>
      </c>
      <c r="G207" s="16">
        <v>42691</v>
      </c>
      <c r="H207" s="17">
        <v>0.41180555555555554</v>
      </c>
      <c r="I207" s="50" t="s">
        <v>185</v>
      </c>
      <c r="J207" s="17">
        <f t="shared" si="36"/>
        <v>0.20416666666666664</v>
      </c>
      <c r="K207" s="137"/>
      <c r="L207" s="144">
        <f t="shared" si="37"/>
        <v>0</v>
      </c>
      <c r="M207" s="99"/>
      <c r="N207" s="99"/>
      <c r="R207" s="129">
        <f t="shared" si="34"/>
        <v>23.792361111111113</v>
      </c>
      <c r="S207" s="129">
        <f t="shared" si="35"/>
        <v>23.588194444444444</v>
      </c>
      <c r="T207" s="129" t="b">
        <f t="shared" si="38"/>
        <v>0</v>
      </c>
      <c r="U207" s="129">
        <f t="shared" si="39"/>
        <v>24.204166666666669</v>
      </c>
      <c r="V207" s="29">
        <f t="shared" si="40"/>
        <v>0</v>
      </c>
      <c r="W207" s="29">
        <f t="shared" si="41"/>
        <v>0</v>
      </c>
      <c r="X207" s="29">
        <f t="shared" si="32"/>
        <v>4</v>
      </c>
      <c r="Y207" s="29">
        <f t="shared" si="33"/>
        <v>54</v>
      </c>
    </row>
    <row r="208" spans="1:25">
      <c r="A208" s="69">
        <v>206</v>
      </c>
      <c r="B208" s="70">
        <v>42690</v>
      </c>
      <c r="C208" s="71">
        <v>0.21041666666666667</v>
      </c>
      <c r="D208" s="114" t="s">
        <v>151</v>
      </c>
      <c r="E208" s="73" t="s">
        <v>151</v>
      </c>
      <c r="F208" s="74">
        <v>4</v>
      </c>
      <c r="G208" s="70">
        <v>42690</v>
      </c>
      <c r="H208" s="71">
        <v>0.21041666666666667</v>
      </c>
      <c r="I208" s="77" t="s">
        <v>174</v>
      </c>
      <c r="J208" s="71">
        <f t="shared" si="36"/>
        <v>0</v>
      </c>
      <c r="K208" s="136" t="s">
        <v>123</v>
      </c>
      <c r="L208" s="144">
        <f t="shared" si="37"/>
        <v>1</v>
      </c>
      <c r="M208" s="99">
        <f t="shared" si="42"/>
        <v>0</v>
      </c>
      <c r="N208" s="99">
        <f t="shared" si="43"/>
        <v>0</v>
      </c>
      <c r="R208" s="129">
        <f t="shared" si="34"/>
        <v>23.789583333333333</v>
      </c>
      <c r="S208" s="129">
        <f t="shared" si="35"/>
        <v>23.789583333333333</v>
      </c>
      <c r="T208" s="129" t="b">
        <f t="shared" si="38"/>
        <v>0</v>
      </c>
      <c r="U208" s="129" t="b">
        <f t="shared" si="39"/>
        <v>0</v>
      </c>
      <c r="V208" s="29">
        <f t="shared" si="40"/>
        <v>0</v>
      </c>
      <c r="W208" s="29">
        <f t="shared" si="41"/>
        <v>0</v>
      </c>
      <c r="X208" s="29">
        <f t="shared" ref="X208:X271" si="44">HOUR(U208)</f>
        <v>0</v>
      </c>
      <c r="Y208" s="29">
        <f t="shared" ref="Y208:Y271" si="45">MINUTE(U208)</f>
        <v>0</v>
      </c>
    </row>
    <row r="209" spans="1:25">
      <c r="A209" s="12">
        <v>207</v>
      </c>
      <c r="B209" s="13">
        <v>42690</v>
      </c>
      <c r="C209" s="14">
        <v>0.4368055555555555</v>
      </c>
      <c r="D209" s="111" t="s">
        <v>149</v>
      </c>
      <c r="E209" s="15" t="s">
        <v>149</v>
      </c>
      <c r="F209" s="33">
        <v>3.3</v>
      </c>
      <c r="G209" s="16">
        <v>42691</v>
      </c>
      <c r="H209" s="17">
        <v>0.34583333333333338</v>
      </c>
      <c r="I209" s="50" t="s">
        <v>149</v>
      </c>
      <c r="J209" s="17">
        <f t="shared" si="36"/>
        <v>9.0972222222222121E-2</v>
      </c>
      <c r="K209" s="137"/>
      <c r="L209" s="144">
        <f t="shared" si="37"/>
        <v>0</v>
      </c>
      <c r="M209" s="99"/>
      <c r="N209" s="99"/>
      <c r="R209" s="129">
        <f t="shared" si="34"/>
        <v>23.563194444444445</v>
      </c>
      <c r="S209" s="129">
        <f t="shared" si="35"/>
        <v>23.654166666666665</v>
      </c>
      <c r="T209" s="129" t="b">
        <f t="shared" si="38"/>
        <v>0</v>
      </c>
      <c r="U209" s="129">
        <f t="shared" si="39"/>
        <v>23.90902777777778</v>
      </c>
      <c r="V209" s="29">
        <f t="shared" si="40"/>
        <v>0</v>
      </c>
      <c r="W209" s="29">
        <f t="shared" si="41"/>
        <v>0</v>
      </c>
      <c r="X209" s="29">
        <f t="shared" si="44"/>
        <v>21</v>
      </c>
      <c r="Y209" s="29">
        <f t="shared" si="45"/>
        <v>49</v>
      </c>
    </row>
    <row r="210" spans="1:25">
      <c r="A210" s="69">
        <v>208</v>
      </c>
      <c r="B210" s="70">
        <v>42690</v>
      </c>
      <c r="C210" s="71">
        <v>0.4861111111111111</v>
      </c>
      <c r="D210" s="114" t="s">
        <v>157</v>
      </c>
      <c r="E210" s="73" t="s">
        <v>157</v>
      </c>
      <c r="F210" s="74">
        <v>3.9</v>
      </c>
      <c r="G210" s="70">
        <v>42690</v>
      </c>
      <c r="H210" s="71">
        <v>0.49444444444444446</v>
      </c>
      <c r="I210" s="77" t="s">
        <v>182</v>
      </c>
      <c r="J210" s="71">
        <f t="shared" si="36"/>
        <v>8.3333333333333592E-3</v>
      </c>
      <c r="K210" s="136" t="s">
        <v>123</v>
      </c>
      <c r="L210" s="144">
        <f t="shared" si="37"/>
        <v>1</v>
      </c>
      <c r="M210" s="99">
        <f t="shared" si="42"/>
        <v>0</v>
      </c>
      <c r="N210" s="99">
        <f t="shared" si="43"/>
        <v>12</v>
      </c>
      <c r="R210" s="129">
        <f t="shared" si="34"/>
        <v>23.513888888888889</v>
      </c>
      <c r="S210" s="129">
        <f t="shared" si="35"/>
        <v>23.505555555555556</v>
      </c>
      <c r="T210" s="129" t="b">
        <f t="shared" si="38"/>
        <v>0</v>
      </c>
      <c r="U210" s="129" t="b">
        <f t="shared" si="39"/>
        <v>0</v>
      </c>
      <c r="V210" s="29">
        <f t="shared" si="40"/>
        <v>0</v>
      </c>
      <c r="W210" s="29">
        <f t="shared" si="41"/>
        <v>0</v>
      </c>
      <c r="X210" s="29">
        <f t="shared" si="44"/>
        <v>0</v>
      </c>
      <c r="Y210" s="29">
        <f t="shared" si="45"/>
        <v>0</v>
      </c>
    </row>
    <row r="211" spans="1:25">
      <c r="A211" s="12">
        <v>209</v>
      </c>
      <c r="B211" s="13">
        <v>42690</v>
      </c>
      <c r="C211" s="14">
        <v>0.67291666666666661</v>
      </c>
      <c r="D211" s="111" t="s">
        <v>335</v>
      </c>
      <c r="E211" s="15" t="s">
        <v>335</v>
      </c>
      <c r="F211" s="33"/>
      <c r="G211" s="16">
        <v>42689</v>
      </c>
      <c r="H211" s="17">
        <v>0.96250000000000002</v>
      </c>
      <c r="I211" s="51" t="s">
        <v>136</v>
      </c>
      <c r="J211" s="17">
        <f t="shared" si="36"/>
        <v>0.28958333333333341</v>
      </c>
      <c r="K211" s="137" t="s">
        <v>188</v>
      </c>
      <c r="L211" s="144">
        <f t="shared" si="37"/>
        <v>0</v>
      </c>
      <c r="M211" s="99"/>
      <c r="N211" s="99"/>
      <c r="R211" s="129">
        <f t="shared" si="34"/>
        <v>23.327083333333334</v>
      </c>
      <c r="S211" s="129">
        <f t="shared" si="35"/>
        <v>23.037500000000001</v>
      </c>
      <c r="T211" s="129">
        <f t="shared" si="38"/>
        <v>23.710416666666667</v>
      </c>
      <c r="U211" s="129" t="b">
        <f t="shared" si="39"/>
        <v>0</v>
      </c>
      <c r="V211" s="29">
        <f t="shared" si="40"/>
        <v>17</v>
      </c>
      <c r="W211" s="29">
        <f t="shared" si="41"/>
        <v>3</v>
      </c>
      <c r="X211" s="29">
        <f t="shared" si="44"/>
        <v>0</v>
      </c>
      <c r="Y211" s="29">
        <f t="shared" si="45"/>
        <v>0</v>
      </c>
    </row>
    <row r="212" spans="1:25">
      <c r="A212" s="12">
        <v>210</v>
      </c>
      <c r="B212" s="13">
        <v>42690</v>
      </c>
      <c r="C212" s="14">
        <v>0.86388888888888893</v>
      </c>
      <c r="D212" s="111" t="s">
        <v>51</v>
      </c>
      <c r="E212" s="15" t="s">
        <v>366</v>
      </c>
      <c r="F212" s="33"/>
      <c r="G212" s="16">
        <v>42691</v>
      </c>
      <c r="H212" s="17">
        <v>0.18958333333333333</v>
      </c>
      <c r="I212" s="51" t="s">
        <v>135</v>
      </c>
      <c r="J212" s="17">
        <f t="shared" si="36"/>
        <v>0.6743055555555556</v>
      </c>
      <c r="K212" s="137" t="s">
        <v>188</v>
      </c>
      <c r="L212" s="144">
        <f t="shared" si="37"/>
        <v>0</v>
      </c>
      <c r="M212" s="99"/>
      <c r="N212" s="99"/>
      <c r="R212" s="129">
        <f t="shared" si="34"/>
        <v>23.136111111111113</v>
      </c>
      <c r="S212" s="129">
        <f t="shared" si="35"/>
        <v>23.810416666666665</v>
      </c>
      <c r="T212" s="129" t="b">
        <f t="shared" si="38"/>
        <v>0</v>
      </c>
      <c r="U212" s="129">
        <f t="shared" si="39"/>
        <v>23.325694444444448</v>
      </c>
      <c r="V212" s="29">
        <f t="shared" si="40"/>
        <v>0</v>
      </c>
      <c r="W212" s="29">
        <f t="shared" si="41"/>
        <v>0</v>
      </c>
      <c r="X212" s="29">
        <f t="shared" si="44"/>
        <v>7</v>
      </c>
      <c r="Y212" s="29">
        <f t="shared" si="45"/>
        <v>49</v>
      </c>
    </row>
    <row r="213" spans="1:25">
      <c r="A213" s="12">
        <v>211</v>
      </c>
      <c r="B213" s="13">
        <v>42691</v>
      </c>
      <c r="C213" s="14">
        <v>0.60138888888888886</v>
      </c>
      <c r="D213" s="111" t="s">
        <v>51</v>
      </c>
      <c r="E213" s="15" t="s">
        <v>366</v>
      </c>
      <c r="F213" s="33">
        <v>4.5</v>
      </c>
      <c r="G213" s="16">
        <v>42691</v>
      </c>
      <c r="H213" s="17">
        <v>0.18194444444444444</v>
      </c>
      <c r="I213" s="50" t="s">
        <v>81</v>
      </c>
      <c r="J213" s="17">
        <f t="shared" si="36"/>
        <v>0.4194444444444444</v>
      </c>
      <c r="K213" s="137"/>
      <c r="L213" s="144">
        <f t="shared" si="37"/>
        <v>1</v>
      </c>
      <c r="M213" s="99">
        <f t="shared" si="42"/>
        <v>10</v>
      </c>
      <c r="N213" s="99">
        <f t="shared" si="43"/>
        <v>4</v>
      </c>
      <c r="R213" s="129">
        <f t="shared" si="34"/>
        <v>23.398611111111112</v>
      </c>
      <c r="S213" s="129">
        <f t="shared" si="35"/>
        <v>23.818055555555556</v>
      </c>
      <c r="T213" s="129" t="b">
        <f t="shared" si="38"/>
        <v>0</v>
      </c>
      <c r="U213" s="129" t="b">
        <f t="shared" si="39"/>
        <v>0</v>
      </c>
      <c r="V213" s="29">
        <f t="shared" si="40"/>
        <v>0</v>
      </c>
      <c r="W213" s="29">
        <f t="shared" si="41"/>
        <v>0</v>
      </c>
      <c r="X213" s="29">
        <f t="shared" si="44"/>
        <v>0</v>
      </c>
      <c r="Y213" s="29">
        <f t="shared" si="45"/>
        <v>0</v>
      </c>
    </row>
    <row r="214" spans="1:25">
      <c r="A214" s="12">
        <v>212</v>
      </c>
      <c r="B214" s="13">
        <v>42691</v>
      </c>
      <c r="C214" s="14">
        <v>0.8354166666666667</v>
      </c>
      <c r="D214" s="113" t="s">
        <v>153</v>
      </c>
      <c r="E214" s="15" t="s">
        <v>153</v>
      </c>
      <c r="F214" s="33">
        <v>3.2</v>
      </c>
      <c r="G214" s="16">
        <v>42692</v>
      </c>
      <c r="H214" s="17">
        <v>1.8749999999999999E-2</v>
      </c>
      <c r="I214" s="50" t="s">
        <v>176</v>
      </c>
      <c r="J214" s="17">
        <f t="shared" si="36"/>
        <v>0.81666666666666665</v>
      </c>
      <c r="K214" s="137"/>
      <c r="L214" s="144">
        <f t="shared" si="37"/>
        <v>0</v>
      </c>
      <c r="M214" s="99"/>
      <c r="N214" s="99"/>
      <c r="R214" s="129">
        <f t="shared" si="34"/>
        <v>23.164583333333333</v>
      </c>
      <c r="S214" s="129">
        <f t="shared" si="35"/>
        <v>23.981249999999999</v>
      </c>
      <c r="T214" s="129" t="b">
        <f t="shared" si="38"/>
        <v>0</v>
      </c>
      <c r="U214" s="129">
        <f t="shared" si="39"/>
        <v>23.183333333333334</v>
      </c>
      <c r="V214" s="29">
        <f t="shared" si="40"/>
        <v>0</v>
      </c>
      <c r="W214" s="29">
        <f t="shared" si="41"/>
        <v>0</v>
      </c>
      <c r="X214" s="29">
        <f t="shared" si="44"/>
        <v>4</v>
      </c>
      <c r="Y214" s="29">
        <f t="shared" si="45"/>
        <v>24</v>
      </c>
    </row>
    <row r="215" spans="1:25">
      <c r="A215" s="69">
        <v>213</v>
      </c>
      <c r="B215" s="70">
        <v>42692</v>
      </c>
      <c r="C215" s="71">
        <v>0.5541666666666667</v>
      </c>
      <c r="D215" s="114" t="s">
        <v>45</v>
      </c>
      <c r="E215" s="73" t="s">
        <v>390</v>
      </c>
      <c r="F215" s="74">
        <v>4.5999999999999996</v>
      </c>
      <c r="G215" s="70">
        <v>42692</v>
      </c>
      <c r="H215" s="71">
        <v>0.63611111111111118</v>
      </c>
      <c r="I215" s="77" t="s">
        <v>25</v>
      </c>
      <c r="J215" s="71">
        <f t="shared" si="36"/>
        <v>8.1944444444444486E-2</v>
      </c>
      <c r="K215" s="136" t="s">
        <v>123</v>
      </c>
      <c r="L215" s="144">
        <f t="shared" si="37"/>
        <v>1</v>
      </c>
      <c r="M215" s="99">
        <f t="shared" si="42"/>
        <v>1</v>
      </c>
      <c r="N215" s="99">
        <f t="shared" si="43"/>
        <v>58</v>
      </c>
      <c r="R215" s="129">
        <f t="shared" si="34"/>
        <v>23.445833333333333</v>
      </c>
      <c r="S215" s="129">
        <f t="shared" si="35"/>
        <v>23.363888888888887</v>
      </c>
      <c r="T215" s="129" t="b">
        <f t="shared" si="38"/>
        <v>0</v>
      </c>
      <c r="U215" s="129" t="b">
        <f t="shared" si="39"/>
        <v>0</v>
      </c>
      <c r="V215" s="29">
        <f t="shared" si="40"/>
        <v>0</v>
      </c>
      <c r="W215" s="29">
        <f t="shared" si="41"/>
        <v>0</v>
      </c>
      <c r="X215" s="29">
        <f t="shared" si="44"/>
        <v>0</v>
      </c>
      <c r="Y215" s="29">
        <f t="shared" si="45"/>
        <v>0</v>
      </c>
    </row>
    <row r="216" spans="1:25">
      <c r="A216" s="12">
        <v>214</v>
      </c>
      <c r="B216" s="13">
        <v>42693</v>
      </c>
      <c r="C216" s="14">
        <v>0.27847222222222223</v>
      </c>
      <c r="D216" s="113" t="s">
        <v>146</v>
      </c>
      <c r="E216" s="15" t="s">
        <v>377</v>
      </c>
      <c r="F216" s="33">
        <v>4.5</v>
      </c>
      <c r="G216" s="16">
        <v>42692</v>
      </c>
      <c r="H216" s="17">
        <v>1.5972222222222224E-2</v>
      </c>
      <c r="I216" s="50" t="s">
        <v>146</v>
      </c>
      <c r="J216" s="17">
        <f t="shared" si="36"/>
        <v>0.26250000000000001</v>
      </c>
      <c r="K216" s="137"/>
      <c r="L216" s="144">
        <f t="shared" si="37"/>
        <v>0</v>
      </c>
      <c r="M216" s="99"/>
      <c r="N216" s="99"/>
      <c r="R216" s="129">
        <f t="shared" si="34"/>
        <v>23.721527777777776</v>
      </c>
      <c r="S216" s="129">
        <f t="shared" si="35"/>
        <v>23.984027777777779</v>
      </c>
      <c r="T216" s="129">
        <f t="shared" si="38"/>
        <v>24.262500000000003</v>
      </c>
      <c r="U216" s="129" t="b">
        <f t="shared" si="39"/>
        <v>0</v>
      </c>
      <c r="V216" s="29">
        <f t="shared" si="40"/>
        <v>6</v>
      </c>
      <c r="W216" s="29">
        <f t="shared" si="41"/>
        <v>18</v>
      </c>
      <c r="X216" s="29">
        <f t="shared" si="44"/>
        <v>0</v>
      </c>
      <c r="Y216" s="29">
        <f t="shared" si="45"/>
        <v>0</v>
      </c>
    </row>
    <row r="217" spans="1:25">
      <c r="A217" s="69">
        <v>215</v>
      </c>
      <c r="B217" s="70">
        <v>42693</v>
      </c>
      <c r="C217" s="71">
        <v>0.42083333333333334</v>
      </c>
      <c r="D217" s="114" t="s">
        <v>157</v>
      </c>
      <c r="E217" s="73" t="s">
        <v>157</v>
      </c>
      <c r="F217" s="74">
        <v>3</v>
      </c>
      <c r="G217" s="70">
        <v>42693</v>
      </c>
      <c r="H217" s="71">
        <v>0.48402777777777778</v>
      </c>
      <c r="I217" s="77" t="s">
        <v>182</v>
      </c>
      <c r="J217" s="71">
        <f t="shared" si="36"/>
        <v>6.3194444444444442E-2</v>
      </c>
      <c r="K217" s="136" t="s">
        <v>123</v>
      </c>
      <c r="L217" s="144">
        <f t="shared" si="37"/>
        <v>1</v>
      </c>
      <c r="M217" s="99">
        <f t="shared" si="42"/>
        <v>1</v>
      </c>
      <c r="N217" s="99">
        <f t="shared" si="43"/>
        <v>31</v>
      </c>
      <c r="R217" s="129">
        <f t="shared" si="34"/>
        <v>23.579166666666666</v>
      </c>
      <c r="S217" s="129">
        <f t="shared" si="35"/>
        <v>23.515972222222221</v>
      </c>
      <c r="T217" s="129" t="b">
        <f t="shared" si="38"/>
        <v>0</v>
      </c>
      <c r="U217" s="129" t="b">
        <f t="shared" si="39"/>
        <v>0</v>
      </c>
      <c r="V217" s="29">
        <f t="shared" si="40"/>
        <v>0</v>
      </c>
      <c r="W217" s="29">
        <f t="shared" si="41"/>
        <v>0</v>
      </c>
      <c r="X217" s="29">
        <f t="shared" si="44"/>
        <v>0</v>
      </c>
      <c r="Y217" s="29">
        <f t="shared" si="45"/>
        <v>0</v>
      </c>
    </row>
    <row r="218" spans="1:25">
      <c r="A218" s="12">
        <v>216</v>
      </c>
      <c r="B218" s="13">
        <v>42695</v>
      </c>
      <c r="C218" s="14">
        <v>0.5083333333333333</v>
      </c>
      <c r="D218" s="111" t="s">
        <v>45</v>
      </c>
      <c r="E218" s="15" t="s">
        <v>45</v>
      </c>
      <c r="F218" s="33"/>
      <c r="G218" s="16">
        <v>42696</v>
      </c>
      <c r="H218" s="17">
        <v>0.66874999999999996</v>
      </c>
      <c r="I218" s="51" t="s">
        <v>132</v>
      </c>
      <c r="J218" s="17">
        <f t="shared" si="36"/>
        <v>0.16041666666666665</v>
      </c>
      <c r="K218" s="137" t="s">
        <v>188</v>
      </c>
      <c r="L218" s="144">
        <f t="shared" si="37"/>
        <v>0</v>
      </c>
      <c r="M218" s="99"/>
      <c r="N218" s="99"/>
      <c r="R218" s="129">
        <f t="shared" si="34"/>
        <v>23.491666666666667</v>
      </c>
      <c r="S218" s="129">
        <f t="shared" si="35"/>
        <v>23.331250000000001</v>
      </c>
      <c r="T218" s="129" t="b">
        <f t="shared" si="38"/>
        <v>0</v>
      </c>
      <c r="U218" s="129">
        <f t="shared" si="39"/>
        <v>24.160416666666666</v>
      </c>
      <c r="V218" s="29">
        <f t="shared" si="40"/>
        <v>0</v>
      </c>
      <c r="W218" s="29">
        <f t="shared" si="41"/>
        <v>0</v>
      </c>
      <c r="X218" s="29">
        <f t="shared" si="44"/>
        <v>3</v>
      </c>
      <c r="Y218" s="29">
        <f t="shared" si="45"/>
        <v>51</v>
      </c>
    </row>
    <row r="219" spans="1:25">
      <c r="A219" s="69">
        <v>217</v>
      </c>
      <c r="B219" s="70">
        <v>42695</v>
      </c>
      <c r="C219" s="71">
        <v>0.5395833333333333</v>
      </c>
      <c r="D219" s="114" t="s">
        <v>158</v>
      </c>
      <c r="E219" s="73" t="s">
        <v>389</v>
      </c>
      <c r="F219" s="74">
        <v>5</v>
      </c>
      <c r="G219" s="70">
        <v>42695</v>
      </c>
      <c r="H219" s="71">
        <v>0.53541666666666665</v>
      </c>
      <c r="I219" s="77" t="s">
        <v>181</v>
      </c>
      <c r="J219" s="71">
        <f t="shared" si="36"/>
        <v>4.1666666666666519E-3</v>
      </c>
      <c r="K219" s="136" t="s">
        <v>123</v>
      </c>
      <c r="L219" s="144">
        <f t="shared" si="37"/>
        <v>1</v>
      </c>
      <c r="M219" s="99">
        <f t="shared" si="42"/>
        <v>0</v>
      </c>
      <c r="N219" s="99">
        <f t="shared" si="43"/>
        <v>6</v>
      </c>
      <c r="R219" s="129">
        <f t="shared" ref="R219:R282" si="46">24-C219</f>
        <v>23.460416666666667</v>
      </c>
      <c r="S219" s="129">
        <f t="shared" ref="S219:S282" si="47">24-H219</f>
        <v>23.464583333333334</v>
      </c>
      <c r="T219" s="129" t="b">
        <f t="shared" si="38"/>
        <v>0</v>
      </c>
      <c r="U219" s="129" t="b">
        <f t="shared" si="39"/>
        <v>0</v>
      </c>
      <c r="V219" s="29">
        <f t="shared" si="40"/>
        <v>0</v>
      </c>
      <c r="W219" s="29">
        <f t="shared" si="41"/>
        <v>0</v>
      </c>
      <c r="X219" s="29">
        <f t="shared" si="44"/>
        <v>0</v>
      </c>
      <c r="Y219" s="29">
        <f t="shared" si="45"/>
        <v>0</v>
      </c>
    </row>
    <row r="220" spans="1:25">
      <c r="A220" s="12">
        <v>218</v>
      </c>
      <c r="B220" s="13">
        <v>42695</v>
      </c>
      <c r="C220" s="14">
        <v>0.94027777777777777</v>
      </c>
      <c r="D220" s="113" t="s">
        <v>45</v>
      </c>
      <c r="E220" s="15" t="s">
        <v>390</v>
      </c>
      <c r="F220" s="33">
        <v>5</v>
      </c>
      <c r="G220" s="16">
        <v>42696</v>
      </c>
      <c r="H220" s="17">
        <v>0.66874999999999996</v>
      </c>
      <c r="I220" s="50" t="s">
        <v>25</v>
      </c>
      <c r="J220" s="17">
        <f t="shared" si="36"/>
        <v>0.27152777777777781</v>
      </c>
      <c r="K220" s="137"/>
      <c r="L220" s="144">
        <f t="shared" si="37"/>
        <v>0</v>
      </c>
      <c r="M220" s="99"/>
      <c r="N220" s="99"/>
      <c r="R220" s="129">
        <f t="shared" si="46"/>
        <v>23.059722222222224</v>
      </c>
      <c r="S220" s="129">
        <f t="shared" si="47"/>
        <v>23.331250000000001</v>
      </c>
      <c r="T220" s="129" t="b">
        <f t="shared" si="38"/>
        <v>0</v>
      </c>
      <c r="U220" s="129">
        <f t="shared" si="39"/>
        <v>23.728472222222223</v>
      </c>
      <c r="V220" s="29">
        <f t="shared" si="40"/>
        <v>0</v>
      </c>
      <c r="W220" s="29">
        <f t="shared" si="41"/>
        <v>0</v>
      </c>
      <c r="X220" s="29">
        <f t="shared" si="44"/>
        <v>17</v>
      </c>
      <c r="Y220" s="29">
        <f t="shared" si="45"/>
        <v>29</v>
      </c>
    </row>
    <row r="221" spans="1:25">
      <c r="A221" s="12">
        <v>219</v>
      </c>
      <c r="B221" s="13">
        <v>42696</v>
      </c>
      <c r="C221" s="14">
        <v>0.12638888888888888</v>
      </c>
      <c r="D221" s="111" t="s">
        <v>17</v>
      </c>
      <c r="E221" s="15" t="s">
        <v>17</v>
      </c>
      <c r="F221" s="33"/>
      <c r="G221" s="16">
        <v>42697</v>
      </c>
      <c r="H221" s="17">
        <v>6.9444444444444447E-4</v>
      </c>
      <c r="I221" s="51" t="s">
        <v>134</v>
      </c>
      <c r="J221" s="17">
        <f t="shared" si="36"/>
        <v>0.12569444444444444</v>
      </c>
      <c r="K221" s="137" t="s">
        <v>188</v>
      </c>
      <c r="L221" s="144">
        <f t="shared" si="37"/>
        <v>0</v>
      </c>
      <c r="M221" s="99"/>
      <c r="N221" s="99"/>
      <c r="R221" s="129">
        <f t="shared" si="46"/>
        <v>23.87361111111111</v>
      </c>
      <c r="S221" s="129">
        <f t="shared" si="47"/>
        <v>23.999305555555555</v>
      </c>
      <c r="T221" s="129" t="b">
        <f t="shared" si="38"/>
        <v>0</v>
      </c>
      <c r="U221" s="129">
        <f t="shared" si="39"/>
        <v>23.874305555555555</v>
      </c>
      <c r="V221" s="29">
        <f t="shared" si="40"/>
        <v>0</v>
      </c>
      <c r="W221" s="29">
        <f t="shared" si="41"/>
        <v>0</v>
      </c>
      <c r="X221" s="29">
        <f t="shared" si="44"/>
        <v>20</v>
      </c>
      <c r="Y221" s="29">
        <f t="shared" si="45"/>
        <v>59</v>
      </c>
    </row>
    <row r="222" spans="1:25">
      <c r="A222" s="12">
        <v>220</v>
      </c>
      <c r="B222" s="13">
        <v>42696</v>
      </c>
      <c r="C222" s="14">
        <v>0.14027777777777778</v>
      </c>
      <c r="D222" s="111" t="s">
        <v>56</v>
      </c>
      <c r="E222" s="15" t="s">
        <v>391</v>
      </c>
      <c r="F222" s="33"/>
      <c r="G222" s="16">
        <v>42695</v>
      </c>
      <c r="H222" s="17">
        <v>0.30555555555555552</v>
      </c>
      <c r="I222" s="51" t="s">
        <v>133</v>
      </c>
      <c r="J222" s="17">
        <f t="shared" si="36"/>
        <v>0.16527777777777775</v>
      </c>
      <c r="K222" s="137" t="s">
        <v>188</v>
      </c>
      <c r="L222" s="144">
        <f t="shared" si="37"/>
        <v>0</v>
      </c>
      <c r="M222" s="99"/>
      <c r="N222" s="99"/>
      <c r="R222" s="129">
        <f t="shared" si="46"/>
        <v>23.859722222222221</v>
      </c>
      <c r="S222" s="129">
        <f t="shared" si="47"/>
        <v>23.694444444444443</v>
      </c>
      <c r="T222" s="129">
        <f t="shared" si="38"/>
        <v>23.834722222222222</v>
      </c>
      <c r="U222" s="129" t="b">
        <f t="shared" si="39"/>
        <v>0</v>
      </c>
      <c r="V222" s="29">
        <f t="shared" si="40"/>
        <v>20</v>
      </c>
      <c r="W222" s="29">
        <f t="shared" si="41"/>
        <v>2</v>
      </c>
      <c r="X222" s="29">
        <f t="shared" si="44"/>
        <v>0</v>
      </c>
      <c r="Y222" s="29">
        <f t="shared" si="45"/>
        <v>0</v>
      </c>
    </row>
    <row r="223" spans="1:25">
      <c r="A223" s="12">
        <v>221</v>
      </c>
      <c r="B223" s="13">
        <v>42697</v>
      </c>
      <c r="C223" s="14">
        <v>0.44513888888888892</v>
      </c>
      <c r="D223" s="111" t="s">
        <v>45</v>
      </c>
      <c r="E223" s="15" t="s">
        <v>45</v>
      </c>
      <c r="F223" s="33"/>
      <c r="G223" s="16">
        <v>42696</v>
      </c>
      <c r="H223" s="17">
        <v>0.66874999999999996</v>
      </c>
      <c r="I223" s="51" t="s">
        <v>132</v>
      </c>
      <c r="J223" s="17">
        <f t="shared" si="36"/>
        <v>0.22361111111111104</v>
      </c>
      <c r="K223" s="137" t="s">
        <v>188</v>
      </c>
      <c r="L223" s="144">
        <f t="shared" si="37"/>
        <v>0</v>
      </c>
      <c r="M223" s="99"/>
      <c r="N223" s="99"/>
      <c r="R223" s="129">
        <f t="shared" si="46"/>
        <v>23.554861111111112</v>
      </c>
      <c r="S223" s="129">
        <f t="shared" si="47"/>
        <v>23.331250000000001</v>
      </c>
      <c r="T223" s="129">
        <f t="shared" si="38"/>
        <v>23.776388888888889</v>
      </c>
      <c r="U223" s="129" t="b">
        <f t="shared" si="39"/>
        <v>0</v>
      </c>
      <c r="V223" s="29">
        <f t="shared" si="40"/>
        <v>18</v>
      </c>
      <c r="W223" s="29">
        <f t="shared" si="41"/>
        <v>38</v>
      </c>
      <c r="X223" s="29">
        <f t="shared" si="44"/>
        <v>0</v>
      </c>
      <c r="Y223" s="29">
        <f t="shared" si="45"/>
        <v>0</v>
      </c>
    </row>
    <row r="224" spans="1:25">
      <c r="A224" s="69">
        <v>222</v>
      </c>
      <c r="B224" s="70">
        <v>42698</v>
      </c>
      <c r="C224" s="71">
        <v>0.15416666666666667</v>
      </c>
      <c r="D224" s="112" t="s">
        <v>392</v>
      </c>
      <c r="E224" s="73" t="s">
        <v>335</v>
      </c>
      <c r="F224" s="74">
        <v>7</v>
      </c>
      <c r="G224" s="70">
        <v>42698</v>
      </c>
      <c r="H224" s="71">
        <v>0.77986111111111101</v>
      </c>
      <c r="I224" s="77" t="s">
        <v>114</v>
      </c>
      <c r="J224" s="71">
        <f t="shared" si="36"/>
        <v>0.62569444444444433</v>
      </c>
      <c r="K224" s="136" t="s">
        <v>123</v>
      </c>
      <c r="L224" s="144">
        <f t="shared" si="37"/>
        <v>1</v>
      </c>
      <c r="M224" s="99">
        <f t="shared" si="42"/>
        <v>15</v>
      </c>
      <c r="N224" s="99">
        <f t="shared" si="43"/>
        <v>1</v>
      </c>
      <c r="R224" s="129">
        <f t="shared" si="46"/>
        <v>23.845833333333335</v>
      </c>
      <c r="S224" s="129">
        <f t="shared" si="47"/>
        <v>23.22013888888889</v>
      </c>
      <c r="T224" s="129" t="b">
        <f t="shared" si="38"/>
        <v>0</v>
      </c>
      <c r="U224" s="129" t="b">
        <f t="shared" si="39"/>
        <v>0</v>
      </c>
      <c r="V224" s="29">
        <f t="shared" si="40"/>
        <v>0</v>
      </c>
      <c r="W224" s="29">
        <f t="shared" si="41"/>
        <v>0</v>
      </c>
      <c r="X224" s="29">
        <f t="shared" si="44"/>
        <v>0</v>
      </c>
      <c r="Y224" s="29">
        <f t="shared" si="45"/>
        <v>0</v>
      </c>
    </row>
    <row r="225" spans="1:25">
      <c r="A225" s="69">
        <v>223</v>
      </c>
      <c r="B225" s="70">
        <v>42698</v>
      </c>
      <c r="C225" s="71">
        <v>0.23541666666666669</v>
      </c>
      <c r="D225" s="114" t="s">
        <v>58</v>
      </c>
      <c r="E225" s="73" t="s">
        <v>59</v>
      </c>
      <c r="F225" s="74">
        <v>3.3</v>
      </c>
      <c r="G225" s="70">
        <v>42698</v>
      </c>
      <c r="H225" s="71">
        <v>0.34583333333333338</v>
      </c>
      <c r="I225" s="77" t="s">
        <v>59</v>
      </c>
      <c r="J225" s="71">
        <f t="shared" si="36"/>
        <v>0.11041666666666669</v>
      </c>
      <c r="K225" s="136" t="s">
        <v>123</v>
      </c>
      <c r="L225" s="144">
        <f t="shared" si="37"/>
        <v>1</v>
      </c>
      <c r="M225" s="99">
        <f t="shared" si="42"/>
        <v>2</v>
      </c>
      <c r="N225" s="99">
        <f t="shared" si="43"/>
        <v>39</v>
      </c>
      <c r="R225" s="129">
        <f t="shared" si="46"/>
        <v>23.764583333333334</v>
      </c>
      <c r="S225" s="129">
        <f t="shared" si="47"/>
        <v>23.654166666666665</v>
      </c>
      <c r="T225" s="129" t="b">
        <f t="shared" si="38"/>
        <v>0</v>
      </c>
      <c r="U225" s="129" t="b">
        <f t="shared" si="39"/>
        <v>0</v>
      </c>
      <c r="V225" s="29">
        <f t="shared" si="40"/>
        <v>0</v>
      </c>
      <c r="W225" s="29">
        <f t="shared" si="41"/>
        <v>0</v>
      </c>
      <c r="X225" s="29">
        <f t="shared" si="44"/>
        <v>0</v>
      </c>
      <c r="Y225" s="29">
        <f t="shared" si="45"/>
        <v>0</v>
      </c>
    </row>
    <row r="226" spans="1:25">
      <c r="A226" s="12">
        <v>224</v>
      </c>
      <c r="B226" s="13">
        <v>42698</v>
      </c>
      <c r="C226" s="14">
        <v>0.27847222222222223</v>
      </c>
      <c r="D226" s="113" t="s">
        <v>19</v>
      </c>
      <c r="E226" s="15" t="s">
        <v>19</v>
      </c>
      <c r="F226" s="33"/>
      <c r="G226" s="16"/>
      <c r="H226" s="17"/>
      <c r="I226" s="51" t="s">
        <v>148</v>
      </c>
      <c r="J226" s="17"/>
      <c r="K226" s="137"/>
      <c r="L226" s="144">
        <f t="shared" si="37"/>
        <v>0</v>
      </c>
      <c r="M226" s="99"/>
      <c r="N226" s="99"/>
      <c r="R226" s="129">
        <f t="shared" si="46"/>
        <v>23.721527777777776</v>
      </c>
      <c r="S226" s="129">
        <f t="shared" si="47"/>
        <v>24</v>
      </c>
      <c r="T226" s="129" t="b">
        <f t="shared" si="38"/>
        <v>0</v>
      </c>
      <c r="U226" s="129" t="b">
        <f t="shared" si="39"/>
        <v>0</v>
      </c>
      <c r="V226" s="29">
        <f t="shared" si="40"/>
        <v>0</v>
      </c>
      <c r="W226" s="29">
        <f t="shared" si="41"/>
        <v>0</v>
      </c>
      <c r="X226" s="29">
        <f t="shared" si="44"/>
        <v>0</v>
      </c>
      <c r="Y226" s="29">
        <f t="shared" si="45"/>
        <v>0</v>
      </c>
    </row>
    <row r="227" spans="1:25">
      <c r="A227" s="12">
        <v>225</v>
      </c>
      <c r="B227" s="13">
        <v>42698</v>
      </c>
      <c r="C227" s="14">
        <v>0.38194444444444442</v>
      </c>
      <c r="D227" s="113" t="s">
        <v>45</v>
      </c>
      <c r="E227" s="15" t="s">
        <v>390</v>
      </c>
      <c r="F227" s="33"/>
      <c r="G227" s="16"/>
      <c r="H227" s="17"/>
      <c r="I227" s="51" t="s">
        <v>148</v>
      </c>
      <c r="J227" s="17"/>
      <c r="K227" s="137"/>
      <c r="L227" s="144">
        <f t="shared" si="37"/>
        <v>0</v>
      </c>
      <c r="M227" s="99"/>
      <c r="N227" s="99"/>
      <c r="R227" s="129">
        <f t="shared" si="46"/>
        <v>23.618055555555557</v>
      </c>
      <c r="S227" s="129">
        <f t="shared" si="47"/>
        <v>24</v>
      </c>
      <c r="T227" s="129" t="b">
        <f t="shared" si="38"/>
        <v>0</v>
      </c>
      <c r="U227" s="129" t="b">
        <f t="shared" si="39"/>
        <v>0</v>
      </c>
      <c r="V227" s="29">
        <f t="shared" si="40"/>
        <v>0</v>
      </c>
      <c r="W227" s="29">
        <f t="shared" si="41"/>
        <v>0</v>
      </c>
      <c r="X227" s="29">
        <f t="shared" si="44"/>
        <v>0</v>
      </c>
      <c r="Y227" s="29">
        <f t="shared" si="45"/>
        <v>0</v>
      </c>
    </row>
    <row r="228" spans="1:25">
      <c r="A228" s="12">
        <v>226</v>
      </c>
      <c r="B228" s="13">
        <v>42698</v>
      </c>
      <c r="C228" s="14">
        <v>0.5493055555555556</v>
      </c>
      <c r="D228" s="111" t="s">
        <v>149</v>
      </c>
      <c r="E228" s="15" t="s">
        <v>149</v>
      </c>
      <c r="F228" s="33">
        <v>2.7</v>
      </c>
      <c r="G228" s="16">
        <v>42698</v>
      </c>
      <c r="H228" s="17">
        <v>0.76180555555555562</v>
      </c>
      <c r="I228" s="50" t="s">
        <v>149</v>
      </c>
      <c r="J228" s="17">
        <f t="shared" si="36"/>
        <v>0.21250000000000002</v>
      </c>
      <c r="K228" s="137"/>
      <c r="L228" s="144">
        <f t="shared" si="37"/>
        <v>1</v>
      </c>
      <c r="M228" s="99">
        <f t="shared" si="42"/>
        <v>5</v>
      </c>
      <c r="N228" s="99">
        <f t="shared" si="43"/>
        <v>6</v>
      </c>
      <c r="R228" s="129">
        <f t="shared" si="46"/>
        <v>23.450694444444444</v>
      </c>
      <c r="S228" s="129">
        <f t="shared" si="47"/>
        <v>23.238194444444446</v>
      </c>
      <c r="T228" s="129" t="b">
        <f t="shared" si="38"/>
        <v>0</v>
      </c>
      <c r="U228" s="129" t="b">
        <f t="shared" si="39"/>
        <v>0</v>
      </c>
      <c r="V228" s="29">
        <f t="shared" si="40"/>
        <v>0</v>
      </c>
      <c r="W228" s="29">
        <f t="shared" si="41"/>
        <v>0</v>
      </c>
      <c r="X228" s="29">
        <f t="shared" si="44"/>
        <v>0</v>
      </c>
      <c r="Y228" s="29">
        <f t="shared" si="45"/>
        <v>0</v>
      </c>
    </row>
    <row r="229" spans="1:25">
      <c r="A229" s="12">
        <v>227</v>
      </c>
      <c r="B229" s="13">
        <v>42698</v>
      </c>
      <c r="C229" s="14">
        <v>0.68055555555555547</v>
      </c>
      <c r="D229" s="111" t="s">
        <v>393</v>
      </c>
      <c r="E229" s="15" t="s">
        <v>394</v>
      </c>
      <c r="F229" s="33"/>
      <c r="G229" s="16">
        <v>42697</v>
      </c>
      <c r="H229" s="17">
        <v>0.17777777777777778</v>
      </c>
      <c r="I229" s="51" t="s">
        <v>131</v>
      </c>
      <c r="J229" s="17">
        <f t="shared" si="36"/>
        <v>0.50277777777777766</v>
      </c>
      <c r="K229" s="137" t="s">
        <v>188</v>
      </c>
      <c r="L229" s="144">
        <f t="shared" si="37"/>
        <v>0</v>
      </c>
      <c r="M229" s="99"/>
      <c r="N229" s="99"/>
      <c r="R229" s="129">
        <f t="shared" si="46"/>
        <v>23.319444444444443</v>
      </c>
      <c r="S229" s="129">
        <f t="shared" si="47"/>
        <v>23.822222222222223</v>
      </c>
      <c r="T229" s="129">
        <f t="shared" si="38"/>
        <v>24.50277777777778</v>
      </c>
      <c r="U229" s="129" t="b">
        <f t="shared" si="39"/>
        <v>0</v>
      </c>
      <c r="V229" s="29">
        <f t="shared" si="40"/>
        <v>12</v>
      </c>
      <c r="W229" s="29">
        <f t="shared" si="41"/>
        <v>4</v>
      </c>
      <c r="X229" s="29">
        <f t="shared" si="44"/>
        <v>0</v>
      </c>
      <c r="Y229" s="29">
        <f t="shared" si="45"/>
        <v>0</v>
      </c>
    </row>
    <row r="230" spans="1:25">
      <c r="A230" s="12">
        <v>228</v>
      </c>
      <c r="B230" s="13">
        <v>42698</v>
      </c>
      <c r="C230" s="14">
        <v>0.84375</v>
      </c>
      <c r="D230" s="111" t="s">
        <v>2</v>
      </c>
      <c r="E230" s="15" t="s">
        <v>95</v>
      </c>
      <c r="F230" s="33"/>
      <c r="G230" s="16">
        <v>42699</v>
      </c>
      <c r="H230" s="17">
        <v>0.32500000000000001</v>
      </c>
      <c r="I230" s="51" t="s">
        <v>130</v>
      </c>
      <c r="J230" s="17">
        <f t="shared" si="36"/>
        <v>0.51875000000000004</v>
      </c>
      <c r="K230" s="137" t="s">
        <v>188</v>
      </c>
      <c r="L230" s="144">
        <f t="shared" si="37"/>
        <v>0</v>
      </c>
      <c r="M230" s="99"/>
      <c r="N230" s="99"/>
      <c r="R230" s="129">
        <f t="shared" si="46"/>
        <v>23.15625</v>
      </c>
      <c r="S230" s="129">
        <f t="shared" si="47"/>
        <v>23.675000000000001</v>
      </c>
      <c r="T230" s="129" t="b">
        <f t="shared" si="38"/>
        <v>0</v>
      </c>
      <c r="U230" s="129">
        <f t="shared" si="39"/>
        <v>23.481249999999999</v>
      </c>
      <c r="V230" s="29">
        <f t="shared" si="40"/>
        <v>0</v>
      </c>
      <c r="W230" s="29">
        <f t="shared" si="41"/>
        <v>0</v>
      </c>
      <c r="X230" s="29">
        <f t="shared" si="44"/>
        <v>11</v>
      </c>
      <c r="Y230" s="29">
        <f t="shared" si="45"/>
        <v>33</v>
      </c>
    </row>
    <row r="231" spans="1:25">
      <c r="A231" s="69">
        <v>229</v>
      </c>
      <c r="B231" s="70">
        <v>42698</v>
      </c>
      <c r="C231" s="71">
        <v>0.92222222222222217</v>
      </c>
      <c r="D231" s="114" t="s">
        <v>113</v>
      </c>
      <c r="E231" s="73" t="s">
        <v>113</v>
      </c>
      <c r="F231" s="74">
        <v>7</v>
      </c>
      <c r="G231" s="70">
        <v>42698</v>
      </c>
      <c r="H231" s="71">
        <v>0.77986111111111101</v>
      </c>
      <c r="I231" s="77" t="s">
        <v>183</v>
      </c>
      <c r="J231" s="71">
        <f t="shared" si="36"/>
        <v>0.14236111111111116</v>
      </c>
      <c r="K231" s="136" t="s">
        <v>123</v>
      </c>
      <c r="L231" s="144">
        <f t="shared" si="37"/>
        <v>1</v>
      </c>
      <c r="M231" s="99">
        <f t="shared" si="42"/>
        <v>3</v>
      </c>
      <c r="N231" s="99">
        <f t="shared" si="43"/>
        <v>25</v>
      </c>
      <c r="R231" s="129">
        <f t="shared" si="46"/>
        <v>23.077777777777779</v>
      </c>
      <c r="S231" s="129">
        <f t="shared" si="47"/>
        <v>23.22013888888889</v>
      </c>
      <c r="T231" s="129" t="b">
        <f t="shared" si="38"/>
        <v>0</v>
      </c>
      <c r="U231" s="129" t="b">
        <f t="shared" si="39"/>
        <v>0</v>
      </c>
      <c r="V231" s="29">
        <f t="shared" si="40"/>
        <v>0</v>
      </c>
      <c r="W231" s="29">
        <f t="shared" si="41"/>
        <v>0</v>
      </c>
      <c r="X231" s="29">
        <f t="shared" si="44"/>
        <v>0</v>
      </c>
      <c r="Y231" s="29">
        <f t="shared" si="45"/>
        <v>0</v>
      </c>
    </row>
    <row r="232" spans="1:25">
      <c r="A232" s="69">
        <v>230</v>
      </c>
      <c r="B232" s="70">
        <v>42699</v>
      </c>
      <c r="C232" s="71">
        <v>0.14791666666666667</v>
      </c>
      <c r="D232" s="112" t="s">
        <v>51</v>
      </c>
      <c r="E232" s="73" t="s">
        <v>81</v>
      </c>
      <c r="F232" s="74">
        <v>6.5</v>
      </c>
      <c r="G232" s="70">
        <v>42699</v>
      </c>
      <c r="H232" s="71">
        <v>0.6</v>
      </c>
      <c r="I232" s="77" t="s">
        <v>101</v>
      </c>
      <c r="J232" s="71">
        <f t="shared" si="36"/>
        <v>0.45208333333333328</v>
      </c>
      <c r="K232" s="136" t="s">
        <v>123</v>
      </c>
      <c r="L232" s="144">
        <f t="shared" si="37"/>
        <v>1</v>
      </c>
      <c r="M232" s="99">
        <f t="shared" si="42"/>
        <v>10</v>
      </c>
      <c r="N232" s="99">
        <f t="shared" si="43"/>
        <v>51</v>
      </c>
      <c r="R232" s="129">
        <f t="shared" si="46"/>
        <v>23.852083333333333</v>
      </c>
      <c r="S232" s="129">
        <f t="shared" si="47"/>
        <v>23.4</v>
      </c>
      <c r="T232" s="129" t="b">
        <f t="shared" si="38"/>
        <v>0</v>
      </c>
      <c r="U232" s="129" t="b">
        <f t="shared" si="39"/>
        <v>0</v>
      </c>
      <c r="V232" s="29">
        <f t="shared" si="40"/>
        <v>0</v>
      </c>
      <c r="W232" s="29">
        <f t="shared" si="41"/>
        <v>0</v>
      </c>
      <c r="X232" s="29">
        <f t="shared" si="44"/>
        <v>0</v>
      </c>
      <c r="Y232" s="29">
        <f t="shared" si="45"/>
        <v>0</v>
      </c>
    </row>
    <row r="233" spans="1:25">
      <c r="A233" s="12">
        <v>231</v>
      </c>
      <c r="B233" s="13">
        <v>42699</v>
      </c>
      <c r="C233" s="14">
        <v>0.6333333333333333</v>
      </c>
      <c r="D233" s="113" t="s">
        <v>139</v>
      </c>
      <c r="E233" s="15" t="s">
        <v>382</v>
      </c>
      <c r="F233" s="33">
        <v>3.8</v>
      </c>
      <c r="G233" s="16">
        <v>42698</v>
      </c>
      <c r="H233" s="17">
        <v>0.79652777777777783</v>
      </c>
      <c r="I233" s="50" t="s">
        <v>165</v>
      </c>
      <c r="J233" s="17">
        <f t="shared" si="36"/>
        <v>0.16319444444444453</v>
      </c>
      <c r="K233" s="137"/>
      <c r="L233" s="144">
        <f t="shared" si="37"/>
        <v>0</v>
      </c>
      <c r="M233" s="99"/>
      <c r="N233" s="99"/>
      <c r="R233" s="129">
        <f t="shared" si="46"/>
        <v>23.366666666666667</v>
      </c>
      <c r="S233" s="129">
        <f t="shared" si="47"/>
        <v>23.203472222222221</v>
      </c>
      <c r="T233" s="129">
        <f t="shared" si="38"/>
        <v>23.836805555555554</v>
      </c>
      <c r="U233" s="129" t="b">
        <f t="shared" si="39"/>
        <v>0</v>
      </c>
      <c r="V233" s="29">
        <f t="shared" si="40"/>
        <v>20</v>
      </c>
      <c r="W233" s="29">
        <f t="shared" si="41"/>
        <v>5</v>
      </c>
      <c r="X233" s="29">
        <f t="shared" si="44"/>
        <v>0</v>
      </c>
      <c r="Y233" s="29">
        <f t="shared" si="45"/>
        <v>0</v>
      </c>
    </row>
    <row r="234" spans="1:25">
      <c r="A234" s="69">
        <v>232</v>
      </c>
      <c r="B234" s="70">
        <v>42700</v>
      </c>
      <c r="C234" s="71">
        <v>0.3888888888888889</v>
      </c>
      <c r="D234" s="112" t="s">
        <v>2</v>
      </c>
      <c r="E234" s="73" t="s">
        <v>96</v>
      </c>
      <c r="F234" s="74">
        <v>4.5999999999999996</v>
      </c>
      <c r="G234" s="70">
        <v>42700</v>
      </c>
      <c r="H234" s="71">
        <v>0.20416666666666669</v>
      </c>
      <c r="I234" s="77" t="s">
        <v>95</v>
      </c>
      <c r="J234" s="71">
        <f t="shared" si="36"/>
        <v>0.1847222222222222</v>
      </c>
      <c r="K234" s="136" t="s">
        <v>123</v>
      </c>
      <c r="L234" s="144">
        <f t="shared" si="37"/>
        <v>1</v>
      </c>
      <c r="M234" s="99">
        <f t="shared" si="42"/>
        <v>4</v>
      </c>
      <c r="N234" s="99">
        <f t="shared" si="43"/>
        <v>26</v>
      </c>
      <c r="R234" s="129">
        <f t="shared" si="46"/>
        <v>23.611111111111111</v>
      </c>
      <c r="S234" s="129">
        <f t="shared" si="47"/>
        <v>23.795833333333334</v>
      </c>
      <c r="T234" s="129" t="b">
        <f t="shared" si="38"/>
        <v>0</v>
      </c>
      <c r="U234" s="129" t="b">
        <f t="shared" si="39"/>
        <v>0</v>
      </c>
      <c r="V234" s="29">
        <f t="shared" si="40"/>
        <v>0</v>
      </c>
      <c r="W234" s="29">
        <f t="shared" si="41"/>
        <v>0</v>
      </c>
      <c r="X234" s="29">
        <f t="shared" si="44"/>
        <v>0</v>
      </c>
      <c r="Y234" s="29">
        <f t="shared" si="45"/>
        <v>0</v>
      </c>
    </row>
    <row r="235" spans="1:25">
      <c r="A235" s="69">
        <v>233</v>
      </c>
      <c r="B235" s="70">
        <v>42700</v>
      </c>
      <c r="C235" s="71">
        <v>0.55069444444444449</v>
      </c>
      <c r="D235" s="114" t="s">
        <v>152</v>
      </c>
      <c r="E235" s="73" t="s">
        <v>152</v>
      </c>
      <c r="F235" s="74">
        <v>5.0999999999999996</v>
      </c>
      <c r="G235" s="70">
        <v>42700</v>
      </c>
      <c r="H235" s="71">
        <v>0.39097222222222222</v>
      </c>
      <c r="I235" s="77" t="s">
        <v>175</v>
      </c>
      <c r="J235" s="71">
        <f t="shared" si="36"/>
        <v>0.15972222222222227</v>
      </c>
      <c r="K235" s="136" t="s">
        <v>123</v>
      </c>
      <c r="L235" s="144">
        <f t="shared" si="37"/>
        <v>1</v>
      </c>
      <c r="M235" s="99">
        <f t="shared" si="42"/>
        <v>3</v>
      </c>
      <c r="N235" s="99">
        <f t="shared" si="43"/>
        <v>50</v>
      </c>
      <c r="R235" s="129">
        <f t="shared" si="46"/>
        <v>23.449305555555554</v>
      </c>
      <c r="S235" s="129">
        <f t="shared" si="47"/>
        <v>23.609027777777779</v>
      </c>
      <c r="T235" s="129" t="b">
        <f t="shared" si="38"/>
        <v>0</v>
      </c>
      <c r="U235" s="129" t="b">
        <f t="shared" si="39"/>
        <v>0</v>
      </c>
      <c r="V235" s="29">
        <f t="shared" si="40"/>
        <v>0</v>
      </c>
      <c r="W235" s="29">
        <f t="shared" si="41"/>
        <v>0</v>
      </c>
      <c r="X235" s="29">
        <f t="shared" si="44"/>
        <v>0</v>
      </c>
      <c r="Y235" s="29">
        <f t="shared" si="45"/>
        <v>0</v>
      </c>
    </row>
    <row r="236" spans="1:25">
      <c r="A236" s="12">
        <v>234</v>
      </c>
      <c r="B236" s="13">
        <v>42700</v>
      </c>
      <c r="C236" s="14">
        <v>0.83958333333333324</v>
      </c>
      <c r="D236" s="111" t="s">
        <v>367</v>
      </c>
      <c r="E236" s="15" t="s">
        <v>345</v>
      </c>
      <c r="F236" s="33">
        <v>4.0999999999999996</v>
      </c>
      <c r="G236" s="16">
        <v>42700</v>
      </c>
      <c r="H236" s="17">
        <v>0.22430555555555556</v>
      </c>
      <c r="I236" s="50" t="s">
        <v>117</v>
      </c>
      <c r="J236" s="17">
        <f t="shared" si="36"/>
        <v>0.6152777777777777</v>
      </c>
      <c r="K236" s="137"/>
      <c r="L236" s="144">
        <f t="shared" si="37"/>
        <v>1</v>
      </c>
      <c r="M236" s="99">
        <f t="shared" si="42"/>
        <v>14</v>
      </c>
      <c r="N236" s="99">
        <f t="shared" si="43"/>
        <v>46</v>
      </c>
      <c r="R236" s="129">
        <f t="shared" si="46"/>
        <v>23.160416666666666</v>
      </c>
      <c r="S236" s="129">
        <f t="shared" si="47"/>
        <v>23.775694444444444</v>
      </c>
      <c r="T236" s="129" t="b">
        <f t="shared" si="38"/>
        <v>0</v>
      </c>
      <c r="U236" s="129" t="b">
        <f t="shared" si="39"/>
        <v>0</v>
      </c>
      <c r="V236" s="29">
        <f t="shared" si="40"/>
        <v>0</v>
      </c>
      <c r="W236" s="29">
        <f t="shared" si="41"/>
        <v>0</v>
      </c>
      <c r="X236" s="29">
        <f t="shared" si="44"/>
        <v>0</v>
      </c>
      <c r="Y236" s="29">
        <f t="shared" si="45"/>
        <v>0</v>
      </c>
    </row>
    <row r="237" spans="1:25">
      <c r="A237" s="69">
        <v>235</v>
      </c>
      <c r="B237" s="70">
        <v>42700</v>
      </c>
      <c r="C237" s="71">
        <v>0.94097222222222221</v>
      </c>
      <c r="D237" s="114" t="s">
        <v>146</v>
      </c>
      <c r="E237" s="73" t="s">
        <v>377</v>
      </c>
      <c r="F237" s="74">
        <v>4.3</v>
      </c>
      <c r="G237" s="70">
        <v>42700</v>
      </c>
      <c r="H237" s="71">
        <v>0.86319444444444438</v>
      </c>
      <c r="I237" s="77" t="s">
        <v>172</v>
      </c>
      <c r="J237" s="71">
        <f t="shared" si="36"/>
        <v>7.7777777777777835E-2</v>
      </c>
      <c r="K237" s="136" t="s">
        <v>123</v>
      </c>
      <c r="L237" s="144">
        <f t="shared" si="37"/>
        <v>1</v>
      </c>
      <c r="M237" s="99">
        <f t="shared" si="42"/>
        <v>1</v>
      </c>
      <c r="N237" s="99">
        <f t="shared" si="43"/>
        <v>52</v>
      </c>
      <c r="R237" s="129">
        <f t="shared" si="46"/>
        <v>23.059027777777779</v>
      </c>
      <c r="S237" s="129">
        <f t="shared" si="47"/>
        <v>23.136805555555554</v>
      </c>
      <c r="T237" s="129" t="b">
        <f t="shared" si="38"/>
        <v>0</v>
      </c>
      <c r="U237" s="129" t="b">
        <f t="shared" si="39"/>
        <v>0</v>
      </c>
      <c r="V237" s="29">
        <f t="shared" si="40"/>
        <v>0</v>
      </c>
      <c r="W237" s="29">
        <f t="shared" si="41"/>
        <v>0</v>
      </c>
      <c r="X237" s="29">
        <f t="shared" si="44"/>
        <v>0</v>
      </c>
      <c r="Y237" s="29">
        <f t="shared" si="45"/>
        <v>0</v>
      </c>
    </row>
    <row r="238" spans="1:25">
      <c r="A238" s="12">
        <v>236</v>
      </c>
      <c r="B238" s="13">
        <v>42701</v>
      </c>
      <c r="C238" s="14">
        <v>5.0694444444444452E-2</v>
      </c>
      <c r="D238" s="113" t="s">
        <v>143</v>
      </c>
      <c r="E238" s="15" t="s">
        <v>145</v>
      </c>
      <c r="F238" s="33">
        <v>3.3</v>
      </c>
      <c r="G238" s="16">
        <v>42701</v>
      </c>
      <c r="H238" s="17">
        <v>0.55208333333333337</v>
      </c>
      <c r="I238" s="50" t="s">
        <v>168</v>
      </c>
      <c r="J238" s="17">
        <f t="shared" si="36"/>
        <v>0.50138888888888888</v>
      </c>
      <c r="K238" s="137"/>
      <c r="L238" s="144">
        <f t="shared" si="37"/>
        <v>1</v>
      </c>
      <c r="M238" s="99">
        <f t="shared" si="42"/>
        <v>12</v>
      </c>
      <c r="N238" s="99">
        <f t="shared" si="43"/>
        <v>2</v>
      </c>
      <c r="R238" s="129">
        <f t="shared" si="46"/>
        <v>23.949305555555554</v>
      </c>
      <c r="S238" s="129">
        <f t="shared" si="47"/>
        <v>23.447916666666668</v>
      </c>
      <c r="T238" s="129" t="b">
        <f t="shared" si="38"/>
        <v>0</v>
      </c>
      <c r="U238" s="129" t="b">
        <f t="shared" si="39"/>
        <v>0</v>
      </c>
      <c r="V238" s="29">
        <f t="shared" si="40"/>
        <v>0</v>
      </c>
      <c r="W238" s="29">
        <f t="shared" si="41"/>
        <v>0</v>
      </c>
      <c r="X238" s="29">
        <f t="shared" si="44"/>
        <v>0</v>
      </c>
      <c r="Y238" s="29">
        <f t="shared" si="45"/>
        <v>0</v>
      </c>
    </row>
    <row r="239" spans="1:25">
      <c r="A239" s="69">
        <v>237</v>
      </c>
      <c r="B239" s="70">
        <v>42701</v>
      </c>
      <c r="C239" s="71">
        <v>0.50555555555555554</v>
      </c>
      <c r="D239" s="112" t="s">
        <v>115</v>
      </c>
      <c r="E239" s="73" t="s">
        <v>373</v>
      </c>
      <c r="F239" s="74">
        <v>4.7</v>
      </c>
      <c r="G239" s="70">
        <v>42701</v>
      </c>
      <c r="H239" s="71">
        <v>0.70347222222222217</v>
      </c>
      <c r="I239" s="77" t="s">
        <v>118</v>
      </c>
      <c r="J239" s="71">
        <f t="shared" si="36"/>
        <v>0.19791666666666663</v>
      </c>
      <c r="K239" s="136" t="s">
        <v>123</v>
      </c>
      <c r="L239" s="144">
        <f t="shared" si="37"/>
        <v>1</v>
      </c>
      <c r="M239" s="99">
        <f t="shared" si="42"/>
        <v>4</v>
      </c>
      <c r="N239" s="99">
        <f t="shared" si="43"/>
        <v>45</v>
      </c>
      <c r="R239" s="129">
        <f t="shared" si="46"/>
        <v>23.494444444444444</v>
      </c>
      <c r="S239" s="129">
        <f t="shared" si="47"/>
        <v>23.296527777777779</v>
      </c>
      <c r="T239" s="129" t="b">
        <f t="shared" si="38"/>
        <v>0</v>
      </c>
      <c r="U239" s="129" t="b">
        <f t="shared" si="39"/>
        <v>0</v>
      </c>
      <c r="V239" s="29">
        <f t="shared" si="40"/>
        <v>0</v>
      </c>
      <c r="W239" s="29">
        <f t="shared" si="41"/>
        <v>0</v>
      </c>
      <c r="X239" s="29">
        <f t="shared" si="44"/>
        <v>0</v>
      </c>
      <c r="Y239" s="29">
        <f t="shared" si="45"/>
        <v>0</v>
      </c>
    </row>
    <row r="240" spans="1:25">
      <c r="A240" s="12">
        <v>238</v>
      </c>
      <c r="B240" s="13">
        <v>42701</v>
      </c>
      <c r="C240" s="14">
        <v>0.74583333333333324</v>
      </c>
      <c r="D240" s="113" t="s">
        <v>155</v>
      </c>
      <c r="E240" s="15" t="s">
        <v>155</v>
      </c>
      <c r="F240" s="33">
        <v>4.0999999999999996</v>
      </c>
      <c r="G240" s="16">
        <v>42700</v>
      </c>
      <c r="H240" s="17">
        <v>0.82638888888888884</v>
      </c>
      <c r="I240" s="50" t="s">
        <v>184</v>
      </c>
      <c r="J240" s="17">
        <f t="shared" si="36"/>
        <v>8.0555555555555602E-2</v>
      </c>
      <c r="K240" s="137"/>
      <c r="L240" s="144">
        <f t="shared" si="37"/>
        <v>0</v>
      </c>
      <c r="M240" s="99"/>
      <c r="N240" s="99"/>
      <c r="R240" s="129">
        <f t="shared" si="46"/>
        <v>23.254166666666666</v>
      </c>
      <c r="S240" s="129">
        <f t="shared" si="47"/>
        <v>23.173611111111111</v>
      </c>
      <c r="T240" s="129">
        <f t="shared" si="38"/>
        <v>23.919444444444444</v>
      </c>
      <c r="U240" s="129" t="b">
        <f t="shared" si="39"/>
        <v>0</v>
      </c>
      <c r="V240" s="29">
        <f t="shared" si="40"/>
        <v>22</v>
      </c>
      <c r="W240" s="29">
        <f t="shared" si="41"/>
        <v>4</v>
      </c>
      <c r="X240" s="29">
        <f t="shared" si="44"/>
        <v>0</v>
      </c>
      <c r="Y240" s="29">
        <f t="shared" si="45"/>
        <v>0</v>
      </c>
    </row>
    <row r="241" spans="1:25">
      <c r="A241" s="12">
        <v>239</v>
      </c>
      <c r="B241" s="13">
        <v>42701</v>
      </c>
      <c r="C241" s="14">
        <v>0.8930555555555556</v>
      </c>
      <c r="D241" s="113" t="s">
        <v>45</v>
      </c>
      <c r="E241" s="15" t="s">
        <v>390</v>
      </c>
      <c r="F241" s="33">
        <v>5.0999999999999996</v>
      </c>
      <c r="G241" s="16">
        <v>42701</v>
      </c>
      <c r="H241" s="17">
        <v>0.25763888888888892</v>
      </c>
      <c r="I241" s="50" t="s">
        <v>45</v>
      </c>
      <c r="J241" s="17">
        <f t="shared" si="36"/>
        <v>0.63541666666666674</v>
      </c>
      <c r="K241" s="137"/>
      <c r="L241" s="144">
        <f t="shared" si="37"/>
        <v>1</v>
      </c>
      <c r="M241" s="99">
        <f t="shared" si="42"/>
        <v>15</v>
      </c>
      <c r="N241" s="99">
        <f t="shared" si="43"/>
        <v>15</v>
      </c>
      <c r="R241" s="129">
        <f t="shared" si="46"/>
        <v>23.106944444444444</v>
      </c>
      <c r="S241" s="129">
        <f t="shared" si="47"/>
        <v>23.742361111111112</v>
      </c>
      <c r="T241" s="129" t="b">
        <f t="shared" si="38"/>
        <v>0</v>
      </c>
      <c r="U241" s="129" t="b">
        <f t="shared" si="39"/>
        <v>0</v>
      </c>
      <c r="V241" s="29">
        <f t="shared" si="40"/>
        <v>0</v>
      </c>
      <c r="W241" s="29">
        <f t="shared" si="41"/>
        <v>0</v>
      </c>
      <c r="X241" s="29">
        <f t="shared" si="44"/>
        <v>0</v>
      </c>
      <c r="Y241" s="29">
        <f t="shared" si="45"/>
        <v>0</v>
      </c>
    </row>
    <row r="242" spans="1:25">
      <c r="A242" s="12">
        <v>240</v>
      </c>
      <c r="B242" s="13">
        <v>42702</v>
      </c>
      <c r="C242" s="14">
        <v>0.96180555555555547</v>
      </c>
      <c r="D242" s="113" t="s">
        <v>143</v>
      </c>
      <c r="E242" s="15" t="s">
        <v>144</v>
      </c>
      <c r="F242" s="33">
        <v>3.3</v>
      </c>
      <c r="G242" s="16">
        <v>42701</v>
      </c>
      <c r="H242" s="17">
        <v>0.55208333333333337</v>
      </c>
      <c r="I242" s="50" t="s">
        <v>169</v>
      </c>
      <c r="J242" s="17">
        <f t="shared" si="36"/>
        <v>0.4097222222222221</v>
      </c>
      <c r="K242" s="137"/>
      <c r="L242" s="144">
        <f t="shared" si="37"/>
        <v>0</v>
      </c>
      <c r="M242" s="99"/>
      <c r="N242" s="99"/>
      <c r="R242" s="129">
        <f t="shared" si="46"/>
        <v>23.038194444444443</v>
      </c>
      <c r="S242" s="129">
        <f t="shared" si="47"/>
        <v>23.447916666666668</v>
      </c>
      <c r="T242" s="129">
        <f t="shared" si="38"/>
        <v>24.409722222222225</v>
      </c>
      <c r="U242" s="129" t="b">
        <f t="shared" si="39"/>
        <v>0</v>
      </c>
      <c r="V242" s="29">
        <f t="shared" si="40"/>
        <v>9</v>
      </c>
      <c r="W242" s="29">
        <f t="shared" si="41"/>
        <v>50</v>
      </c>
      <c r="X242" s="29">
        <f t="shared" si="44"/>
        <v>0</v>
      </c>
      <c r="Y242" s="29">
        <f t="shared" si="45"/>
        <v>0</v>
      </c>
    </row>
    <row r="243" spans="1:25">
      <c r="A243" s="69">
        <v>241</v>
      </c>
      <c r="B243" s="70">
        <v>42703</v>
      </c>
      <c r="C243" s="71">
        <v>0.3833333333333333</v>
      </c>
      <c r="D243" s="114" t="s">
        <v>151</v>
      </c>
      <c r="E243" s="73" t="s">
        <v>151</v>
      </c>
      <c r="F243" s="74">
        <v>4.5</v>
      </c>
      <c r="G243" s="70">
        <v>42703</v>
      </c>
      <c r="H243" s="71">
        <v>0.56736111111111109</v>
      </c>
      <c r="I243" s="77" t="s">
        <v>151</v>
      </c>
      <c r="J243" s="71">
        <f t="shared" si="36"/>
        <v>0.18402777777777779</v>
      </c>
      <c r="K243" s="136" t="s">
        <v>123</v>
      </c>
      <c r="L243" s="144">
        <f t="shared" si="37"/>
        <v>1</v>
      </c>
      <c r="M243" s="99">
        <f t="shared" si="42"/>
        <v>4</v>
      </c>
      <c r="N243" s="99">
        <f t="shared" si="43"/>
        <v>25</v>
      </c>
      <c r="R243" s="129">
        <f t="shared" si="46"/>
        <v>23.616666666666667</v>
      </c>
      <c r="S243" s="129">
        <f t="shared" si="47"/>
        <v>23.432638888888889</v>
      </c>
      <c r="T243" s="129" t="b">
        <f t="shared" si="38"/>
        <v>0</v>
      </c>
      <c r="U243" s="129" t="b">
        <f t="shared" si="39"/>
        <v>0</v>
      </c>
      <c r="V243" s="29">
        <f t="shared" si="40"/>
        <v>0</v>
      </c>
      <c r="W243" s="29">
        <f t="shared" si="41"/>
        <v>0</v>
      </c>
      <c r="X243" s="29">
        <f t="shared" si="44"/>
        <v>0</v>
      </c>
      <c r="Y243" s="29">
        <f t="shared" si="45"/>
        <v>0</v>
      </c>
    </row>
    <row r="244" spans="1:25">
      <c r="A244" s="12">
        <v>242</v>
      </c>
      <c r="B244" s="13">
        <v>42703</v>
      </c>
      <c r="C244" s="14">
        <v>0.44305555555555554</v>
      </c>
      <c r="D244" s="111" t="s">
        <v>80</v>
      </c>
      <c r="E244" s="15" t="s">
        <v>80</v>
      </c>
      <c r="F244" s="33">
        <v>4.4000000000000004</v>
      </c>
      <c r="G244" s="16">
        <v>42703</v>
      </c>
      <c r="H244" s="17">
        <v>0.83958333333333324</v>
      </c>
      <c r="I244" s="50" t="s">
        <v>80</v>
      </c>
      <c r="J244" s="17">
        <f t="shared" si="36"/>
        <v>0.3965277777777777</v>
      </c>
      <c r="K244" s="137"/>
      <c r="L244" s="144">
        <f t="shared" si="37"/>
        <v>1</v>
      </c>
      <c r="M244" s="99">
        <f t="shared" si="42"/>
        <v>9</v>
      </c>
      <c r="N244" s="99">
        <f t="shared" si="43"/>
        <v>31</v>
      </c>
      <c r="R244" s="129">
        <f t="shared" si="46"/>
        <v>23.556944444444444</v>
      </c>
      <c r="S244" s="129">
        <f t="shared" si="47"/>
        <v>23.160416666666666</v>
      </c>
      <c r="T244" s="129" t="b">
        <f t="shared" si="38"/>
        <v>0</v>
      </c>
      <c r="U244" s="129" t="b">
        <f t="shared" si="39"/>
        <v>0</v>
      </c>
      <c r="V244" s="29">
        <f t="shared" si="40"/>
        <v>0</v>
      </c>
      <c r="W244" s="29">
        <f t="shared" si="41"/>
        <v>0</v>
      </c>
      <c r="X244" s="29">
        <f t="shared" si="44"/>
        <v>0</v>
      </c>
      <c r="Y244" s="29">
        <f t="shared" si="45"/>
        <v>0</v>
      </c>
    </row>
    <row r="245" spans="1:25">
      <c r="A245" s="12">
        <v>243</v>
      </c>
      <c r="B245" s="13">
        <v>42703</v>
      </c>
      <c r="C245" s="14">
        <v>0.49027777777777781</v>
      </c>
      <c r="D245" s="111" t="s">
        <v>33</v>
      </c>
      <c r="E245" s="15" t="s">
        <v>345</v>
      </c>
      <c r="F245" s="33">
        <v>4.0999999999999996</v>
      </c>
      <c r="G245" s="16">
        <v>42703</v>
      </c>
      <c r="H245" s="17">
        <v>0.29722222222222222</v>
      </c>
      <c r="I245" s="50" t="s">
        <v>122</v>
      </c>
      <c r="J245" s="17">
        <f t="shared" si="36"/>
        <v>0.19305555555555559</v>
      </c>
      <c r="K245" s="137"/>
      <c r="L245" s="144">
        <f t="shared" si="37"/>
        <v>1</v>
      </c>
      <c r="M245" s="99">
        <f t="shared" si="42"/>
        <v>4</v>
      </c>
      <c r="N245" s="99">
        <f t="shared" si="43"/>
        <v>38</v>
      </c>
      <c r="R245" s="129">
        <f t="shared" si="46"/>
        <v>23.509722222222223</v>
      </c>
      <c r="S245" s="129">
        <f t="shared" si="47"/>
        <v>23.702777777777779</v>
      </c>
      <c r="T245" s="129" t="b">
        <f t="shared" si="38"/>
        <v>0</v>
      </c>
      <c r="U245" s="129" t="b">
        <f t="shared" si="39"/>
        <v>0</v>
      </c>
      <c r="V245" s="29">
        <f t="shared" si="40"/>
        <v>0</v>
      </c>
      <c r="W245" s="29">
        <f t="shared" si="41"/>
        <v>0</v>
      </c>
      <c r="X245" s="29">
        <f t="shared" si="44"/>
        <v>0</v>
      </c>
      <c r="Y245" s="29">
        <f t="shared" si="45"/>
        <v>0</v>
      </c>
    </row>
    <row r="246" spans="1:25">
      <c r="A246" s="12">
        <v>244</v>
      </c>
      <c r="B246" s="13">
        <v>42703</v>
      </c>
      <c r="C246" s="14">
        <v>0.80625000000000002</v>
      </c>
      <c r="D246" s="113" t="s">
        <v>38</v>
      </c>
      <c r="E246" s="15" t="s">
        <v>379</v>
      </c>
      <c r="F246" s="33">
        <v>4.3</v>
      </c>
      <c r="G246" s="16">
        <v>42702</v>
      </c>
      <c r="H246" s="17">
        <v>0.99930555555555556</v>
      </c>
      <c r="I246" s="50" t="s">
        <v>150</v>
      </c>
      <c r="J246" s="17">
        <f t="shared" si="36"/>
        <v>0.19305555555555554</v>
      </c>
      <c r="K246" s="137"/>
      <c r="L246" s="144">
        <f t="shared" si="37"/>
        <v>0</v>
      </c>
      <c r="M246" s="99"/>
      <c r="N246" s="99"/>
      <c r="R246" s="129">
        <f t="shared" si="46"/>
        <v>23.193750000000001</v>
      </c>
      <c r="S246" s="129">
        <f t="shared" si="47"/>
        <v>23.000694444444445</v>
      </c>
      <c r="T246" s="129">
        <f t="shared" si="38"/>
        <v>23.806944444444444</v>
      </c>
      <c r="U246" s="129" t="b">
        <f t="shared" si="39"/>
        <v>0</v>
      </c>
      <c r="V246" s="29">
        <f t="shared" si="40"/>
        <v>19</v>
      </c>
      <c r="W246" s="29">
        <f t="shared" si="41"/>
        <v>22</v>
      </c>
      <c r="X246" s="29">
        <f t="shared" si="44"/>
        <v>0</v>
      </c>
      <c r="Y246" s="29">
        <f t="shared" si="45"/>
        <v>0</v>
      </c>
    </row>
    <row r="247" spans="1:25">
      <c r="A247" s="12">
        <v>245</v>
      </c>
      <c r="B247" s="13">
        <v>42704</v>
      </c>
      <c r="C247" s="14">
        <v>0.12222222222222223</v>
      </c>
      <c r="D247" s="113" t="s">
        <v>113</v>
      </c>
      <c r="E247" s="15" t="s">
        <v>113</v>
      </c>
      <c r="F247" s="33">
        <v>5.3</v>
      </c>
      <c r="G247" s="16">
        <v>42705</v>
      </c>
      <c r="H247" s="17">
        <v>1.7361111111111112E-2</v>
      </c>
      <c r="I247" s="50" t="s">
        <v>94</v>
      </c>
      <c r="J247" s="17">
        <f t="shared" si="36"/>
        <v>0.10486111111111113</v>
      </c>
      <c r="K247" s="137"/>
      <c r="L247" s="144">
        <f t="shared" si="37"/>
        <v>0</v>
      </c>
      <c r="M247" s="99"/>
      <c r="N247" s="99"/>
      <c r="R247" s="129">
        <f t="shared" si="46"/>
        <v>23.877777777777776</v>
      </c>
      <c r="S247" s="129">
        <f t="shared" si="47"/>
        <v>23.982638888888889</v>
      </c>
      <c r="T247" s="129" t="b">
        <f t="shared" si="38"/>
        <v>0</v>
      </c>
      <c r="U247" s="129">
        <f t="shared" si="39"/>
        <v>23.895138888888887</v>
      </c>
      <c r="V247" s="29">
        <f t="shared" si="40"/>
        <v>0</v>
      </c>
      <c r="W247" s="29">
        <f t="shared" si="41"/>
        <v>0</v>
      </c>
      <c r="X247" s="29">
        <f t="shared" si="44"/>
        <v>21</v>
      </c>
      <c r="Y247" s="29">
        <f t="shared" si="45"/>
        <v>29</v>
      </c>
    </row>
    <row r="248" spans="1:25">
      <c r="A248" s="69">
        <v>246</v>
      </c>
      <c r="B248" s="70">
        <v>42704</v>
      </c>
      <c r="C248" s="71">
        <v>0.13194444444444445</v>
      </c>
      <c r="D248" s="114" t="s">
        <v>158</v>
      </c>
      <c r="E248" s="73" t="s">
        <v>160</v>
      </c>
      <c r="F248" s="74">
        <v>3.3</v>
      </c>
      <c r="G248" s="70">
        <v>42704</v>
      </c>
      <c r="H248" s="71">
        <v>7.2222222222222229E-2</v>
      </c>
      <c r="I248" s="77" t="s">
        <v>160</v>
      </c>
      <c r="J248" s="71">
        <f t="shared" si="36"/>
        <v>5.9722222222222218E-2</v>
      </c>
      <c r="K248" s="136" t="s">
        <v>123</v>
      </c>
      <c r="L248" s="144">
        <f t="shared" si="37"/>
        <v>1</v>
      </c>
      <c r="M248" s="99">
        <f t="shared" si="42"/>
        <v>1</v>
      </c>
      <c r="N248" s="99">
        <f t="shared" si="43"/>
        <v>26</v>
      </c>
      <c r="R248" s="129">
        <f t="shared" si="46"/>
        <v>23.868055555555557</v>
      </c>
      <c r="S248" s="129">
        <f t="shared" si="47"/>
        <v>23.927777777777777</v>
      </c>
      <c r="T248" s="129" t="b">
        <f t="shared" si="38"/>
        <v>0</v>
      </c>
      <c r="U248" s="129" t="b">
        <f t="shared" si="39"/>
        <v>0</v>
      </c>
      <c r="V248" s="29">
        <f t="shared" si="40"/>
        <v>0</v>
      </c>
      <c r="W248" s="29">
        <f t="shared" si="41"/>
        <v>0</v>
      </c>
      <c r="X248" s="29">
        <f t="shared" si="44"/>
        <v>0</v>
      </c>
      <c r="Y248" s="29">
        <f t="shared" si="45"/>
        <v>0</v>
      </c>
    </row>
    <row r="249" spans="1:25">
      <c r="A249" s="69">
        <v>247</v>
      </c>
      <c r="B249" s="70">
        <v>42705</v>
      </c>
      <c r="C249" s="71">
        <v>0.21111111111111111</v>
      </c>
      <c r="D249" s="112" t="s">
        <v>33</v>
      </c>
      <c r="E249" s="73" t="s">
        <v>345</v>
      </c>
      <c r="F249" s="74">
        <v>6.2</v>
      </c>
      <c r="G249" s="70">
        <v>42705</v>
      </c>
      <c r="H249" s="71">
        <v>0.94444444444444453</v>
      </c>
      <c r="I249" s="77" t="s">
        <v>92</v>
      </c>
      <c r="J249" s="71">
        <f t="shared" si="36"/>
        <v>0.73333333333333339</v>
      </c>
      <c r="K249" s="136" t="s">
        <v>123</v>
      </c>
      <c r="L249" s="144">
        <f t="shared" si="37"/>
        <v>1</v>
      </c>
      <c r="M249" s="99">
        <f t="shared" si="42"/>
        <v>17</v>
      </c>
      <c r="N249" s="99">
        <f t="shared" si="43"/>
        <v>36</v>
      </c>
      <c r="R249" s="129">
        <f t="shared" si="46"/>
        <v>23.788888888888888</v>
      </c>
      <c r="S249" s="129">
        <f t="shared" si="47"/>
        <v>23.055555555555557</v>
      </c>
      <c r="T249" s="129" t="b">
        <f t="shared" si="38"/>
        <v>0</v>
      </c>
      <c r="U249" s="129" t="b">
        <f t="shared" si="39"/>
        <v>0</v>
      </c>
      <c r="V249" s="29">
        <f t="shared" si="40"/>
        <v>0</v>
      </c>
      <c r="W249" s="29">
        <f t="shared" si="41"/>
        <v>0</v>
      </c>
      <c r="X249" s="29">
        <f t="shared" si="44"/>
        <v>0</v>
      </c>
      <c r="Y249" s="29">
        <f t="shared" si="45"/>
        <v>0</v>
      </c>
    </row>
    <row r="250" spans="1:25">
      <c r="A250" s="69">
        <v>248</v>
      </c>
      <c r="B250" s="70">
        <v>42705</v>
      </c>
      <c r="C250" s="71">
        <v>0.30763888888888891</v>
      </c>
      <c r="D250" s="112" t="s">
        <v>32</v>
      </c>
      <c r="E250" s="73" t="s">
        <v>359</v>
      </c>
      <c r="F250" s="74">
        <v>5</v>
      </c>
      <c r="G250" s="70">
        <v>42705</v>
      </c>
      <c r="H250" s="71">
        <v>0.38958333333333334</v>
      </c>
      <c r="I250" s="77" t="s">
        <v>83</v>
      </c>
      <c r="J250" s="71">
        <f t="shared" si="36"/>
        <v>8.1944444444444431E-2</v>
      </c>
      <c r="K250" s="136" t="s">
        <v>123</v>
      </c>
      <c r="L250" s="144">
        <f t="shared" si="37"/>
        <v>1</v>
      </c>
      <c r="M250" s="99">
        <f t="shared" si="42"/>
        <v>1</v>
      </c>
      <c r="N250" s="99">
        <f t="shared" si="43"/>
        <v>58</v>
      </c>
      <c r="R250" s="129">
        <f t="shared" si="46"/>
        <v>23.692361111111111</v>
      </c>
      <c r="S250" s="129">
        <f t="shared" si="47"/>
        <v>23.610416666666666</v>
      </c>
      <c r="T250" s="129" t="b">
        <f t="shared" si="38"/>
        <v>0</v>
      </c>
      <c r="U250" s="129" t="b">
        <f t="shared" si="39"/>
        <v>0</v>
      </c>
      <c r="V250" s="29">
        <f t="shared" si="40"/>
        <v>0</v>
      </c>
      <c r="W250" s="29">
        <f t="shared" si="41"/>
        <v>0</v>
      </c>
      <c r="X250" s="29">
        <f t="shared" si="44"/>
        <v>0</v>
      </c>
      <c r="Y250" s="29">
        <f t="shared" si="45"/>
        <v>0</v>
      </c>
    </row>
    <row r="251" spans="1:25">
      <c r="A251" s="12">
        <v>249</v>
      </c>
      <c r="B251" s="13">
        <v>42705</v>
      </c>
      <c r="C251" s="14">
        <v>0.49583333333333335</v>
      </c>
      <c r="D251" s="111" t="s">
        <v>47</v>
      </c>
      <c r="E251" s="15" t="s">
        <v>339</v>
      </c>
      <c r="F251" s="33">
        <v>4.5</v>
      </c>
      <c r="G251" s="16">
        <v>42705</v>
      </c>
      <c r="H251" s="17">
        <v>0.28194444444444444</v>
      </c>
      <c r="I251" s="50" t="s">
        <v>8</v>
      </c>
      <c r="J251" s="17">
        <f t="shared" si="36"/>
        <v>0.21388888888888891</v>
      </c>
      <c r="K251" s="137"/>
      <c r="L251" s="144">
        <f t="shared" si="37"/>
        <v>1</v>
      </c>
      <c r="M251" s="99">
        <f t="shared" si="42"/>
        <v>5</v>
      </c>
      <c r="N251" s="99">
        <f t="shared" si="43"/>
        <v>8</v>
      </c>
      <c r="R251" s="129">
        <f t="shared" si="46"/>
        <v>23.504166666666666</v>
      </c>
      <c r="S251" s="129">
        <f t="shared" si="47"/>
        <v>23.718055555555555</v>
      </c>
      <c r="T251" s="129" t="b">
        <f t="shared" si="38"/>
        <v>0</v>
      </c>
      <c r="U251" s="129" t="b">
        <f t="shared" si="39"/>
        <v>0</v>
      </c>
      <c r="V251" s="29">
        <f t="shared" si="40"/>
        <v>0</v>
      </c>
      <c r="W251" s="29">
        <f t="shared" si="41"/>
        <v>0</v>
      </c>
      <c r="X251" s="29">
        <f t="shared" si="44"/>
        <v>0</v>
      </c>
      <c r="Y251" s="29">
        <f t="shared" si="45"/>
        <v>0</v>
      </c>
    </row>
    <row r="252" spans="1:25">
      <c r="A252" s="12">
        <v>250</v>
      </c>
      <c r="B252" s="13">
        <v>42705</v>
      </c>
      <c r="C252" s="14">
        <v>0.90208333333333324</v>
      </c>
      <c r="D252" s="111" t="s">
        <v>1</v>
      </c>
      <c r="E252" s="15" t="s">
        <v>383</v>
      </c>
      <c r="F252" s="33">
        <v>4.3</v>
      </c>
      <c r="G252" s="16">
        <v>42705</v>
      </c>
      <c r="H252" s="17">
        <v>0.29305555555555557</v>
      </c>
      <c r="I252" s="50" t="s">
        <v>109</v>
      </c>
      <c r="J252" s="17">
        <f t="shared" si="36"/>
        <v>0.60902777777777772</v>
      </c>
      <c r="K252" s="137"/>
      <c r="L252" s="144">
        <f t="shared" si="37"/>
        <v>1</v>
      </c>
      <c r="M252" s="99">
        <f t="shared" si="42"/>
        <v>14</v>
      </c>
      <c r="N252" s="99">
        <f t="shared" si="43"/>
        <v>37</v>
      </c>
      <c r="R252" s="129">
        <f t="shared" si="46"/>
        <v>23.097916666666666</v>
      </c>
      <c r="S252" s="129">
        <f t="shared" si="47"/>
        <v>23.706944444444446</v>
      </c>
      <c r="T252" s="129" t="b">
        <f t="shared" si="38"/>
        <v>0</v>
      </c>
      <c r="U252" s="129" t="b">
        <f t="shared" si="39"/>
        <v>0</v>
      </c>
      <c r="V252" s="29">
        <f t="shared" si="40"/>
        <v>0</v>
      </c>
      <c r="W252" s="29">
        <f t="shared" si="41"/>
        <v>0</v>
      </c>
      <c r="X252" s="29">
        <f t="shared" si="44"/>
        <v>0</v>
      </c>
      <c r="Y252" s="29">
        <f t="shared" si="45"/>
        <v>0</v>
      </c>
    </row>
    <row r="253" spans="1:25">
      <c r="A253" s="12">
        <v>251</v>
      </c>
      <c r="B253" s="13">
        <v>42706</v>
      </c>
      <c r="C253" s="14">
        <v>2.7777777777777779E-3</v>
      </c>
      <c r="D253" s="113" t="s">
        <v>38</v>
      </c>
      <c r="E253" s="15" t="s">
        <v>384</v>
      </c>
      <c r="F253" s="33">
        <v>4</v>
      </c>
      <c r="G253" s="16">
        <v>42708</v>
      </c>
      <c r="H253" s="17">
        <v>0.39027777777777778</v>
      </c>
      <c r="I253" s="50" t="s">
        <v>38</v>
      </c>
      <c r="J253" s="17">
        <f t="shared" si="36"/>
        <v>0.38750000000000001</v>
      </c>
      <c r="K253" s="137"/>
      <c r="L253" s="144">
        <f t="shared" si="37"/>
        <v>0</v>
      </c>
      <c r="M253" s="99"/>
      <c r="N253" s="99"/>
      <c r="R253" s="129">
        <f t="shared" si="46"/>
        <v>23.997222222222224</v>
      </c>
      <c r="S253" s="129">
        <f t="shared" si="47"/>
        <v>23.609722222222221</v>
      </c>
      <c r="T253" s="129" t="b">
        <f t="shared" si="38"/>
        <v>0</v>
      </c>
      <c r="U253" s="129" t="b">
        <f t="shared" si="39"/>
        <v>0</v>
      </c>
      <c r="V253" s="29">
        <f t="shared" si="40"/>
        <v>0</v>
      </c>
      <c r="W253" s="29">
        <f t="shared" si="41"/>
        <v>0</v>
      </c>
      <c r="X253" s="29">
        <f t="shared" si="44"/>
        <v>0</v>
      </c>
      <c r="Y253" s="29">
        <f t="shared" si="45"/>
        <v>0</v>
      </c>
    </row>
    <row r="254" spans="1:25">
      <c r="A254" s="12">
        <v>252</v>
      </c>
      <c r="B254" s="13">
        <v>42706</v>
      </c>
      <c r="C254" s="14">
        <v>0.48958333333333331</v>
      </c>
      <c r="D254" s="113" t="s">
        <v>139</v>
      </c>
      <c r="E254" s="15" t="s">
        <v>382</v>
      </c>
      <c r="F254" s="33">
        <v>3.8</v>
      </c>
      <c r="G254" s="16">
        <v>42712</v>
      </c>
      <c r="H254" s="17">
        <v>0.71250000000000002</v>
      </c>
      <c r="I254" s="50" t="s">
        <v>165</v>
      </c>
      <c r="J254" s="17">
        <f t="shared" si="36"/>
        <v>0.22291666666666671</v>
      </c>
      <c r="K254" s="137"/>
      <c r="L254" s="144">
        <f t="shared" si="37"/>
        <v>0</v>
      </c>
      <c r="M254" s="99"/>
      <c r="N254" s="99"/>
      <c r="R254" s="129">
        <f t="shared" si="46"/>
        <v>23.510416666666668</v>
      </c>
      <c r="S254" s="129">
        <f t="shared" si="47"/>
        <v>23.287500000000001</v>
      </c>
      <c r="T254" s="129" t="b">
        <f t="shared" si="38"/>
        <v>0</v>
      </c>
      <c r="U254" s="129" t="b">
        <f t="shared" si="39"/>
        <v>0</v>
      </c>
      <c r="V254" s="29">
        <f t="shared" si="40"/>
        <v>0</v>
      </c>
      <c r="W254" s="29">
        <f t="shared" si="41"/>
        <v>0</v>
      </c>
      <c r="X254" s="29">
        <f t="shared" si="44"/>
        <v>0</v>
      </c>
      <c r="Y254" s="29">
        <f t="shared" si="45"/>
        <v>0</v>
      </c>
    </row>
    <row r="255" spans="1:25">
      <c r="A255" s="69">
        <v>253</v>
      </c>
      <c r="B255" s="70">
        <v>42706</v>
      </c>
      <c r="C255" s="71">
        <v>0.62916666666666665</v>
      </c>
      <c r="D255" s="114" t="s">
        <v>158</v>
      </c>
      <c r="E255" s="73" t="s">
        <v>161</v>
      </c>
      <c r="F255" s="74">
        <v>3.5</v>
      </c>
      <c r="G255" s="70">
        <v>42706</v>
      </c>
      <c r="H255" s="71">
        <v>0.66041666666666665</v>
      </c>
      <c r="I255" s="77" t="s">
        <v>180</v>
      </c>
      <c r="J255" s="71">
        <f t="shared" si="36"/>
        <v>3.125E-2</v>
      </c>
      <c r="K255" s="136" t="s">
        <v>123</v>
      </c>
      <c r="L255" s="144">
        <f t="shared" si="37"/>
        <v>1</v>
      </c>
      <c r="M255" s="99">
        <f t="shared" si="42"/>
        <v>0</v>
      </c>
      <c r="N255" s="99">
        <f t="shared" si="43"/>
        <v>45</v>
      </c>
      <c r="R255" s="129">
        <f t="shared" si="46"/>
        <v>23.370833333333334</v>
      </c>
      <c r="S255" s="129">
        <f t="shared" si="47"/>
        <v>23.339583333333334</v>
      </c>
      <c r="T255" s="129" t="b">
        <f t="shared" si="38"/>
        <v>0</v>
      </c>
      <c r="U255" s="129" t="b">
        <f t="shared" si="39"/>
        <v>0</v>
      </c>
      <c r="V255" s="29">
        <f t="shared" si="40"/>
        <v>0</v>
      </c>
      <c r="W255" s="29">
        <f t="shared" si="41"/>
        <v>0</v>
      </c>
      <c r="X255" s="29">
        <f t="shared" si="44"/>
        <v>0</v>
      </c>
      <c r="Y255" s="29">
        <f t="shared" si="45"/>
        <v>0</v>
      </c>
    </row>
    <row r="256" spans="1:25">
      <c r="A256" s="12">
        <v>254</v>
      </c>
      <c r="B256" s="20">
        <v>42706</v>
      </c>
      <c r="C256" s="21">
        <v>0.6875</v>
      </c>
      <c r="D256" s="22" t="s">
        <v>15</v>
      </c>
      <c r="E256" s="22" t="s">
        <v>16</v>
      </c>
      <c r="F256" s="35"/>
      <c r="G256" s="23">
        <v>42707</v>
      </c>
      <c r="H256" s="24">
        <v>0.95</v>
      </c>
      <c r="I256" s="52" t="s">
        <v>129</v>
      </c>
      <c r="J256" s="17">
        <f t="shared" si="36"/>
        <v>0.26249999999999996</v>
      </c>
      <c r="K256" s="137" t="s">
        <v>188</v>
      </c>
      <c r="L256" s="144">
        <f t="shared" si="37"/>
        <v>0</v>
      </c>
      <c r="M256" s="99"/>
      <c r="N256" s="99"/>
      <c r="R256" s="129">
        <f t="shared" si="46"/>
        <v>23.3125</v>
      </c>
      <c r="S256" s="129">
        <f t="shared" si="47"/>
        <v>23.05</v>
      </c>
      <c r="T256" s="129" t="b">
        <f t="shared" si="38"/>
        <v>0</v>
      </c>
      <c r="U256" s="129">
        <f t="shared" si="39"/>
        <v>24.262499999999999</v>
      </c>
      <c r="V256" s="29">
        <f t="shared" si="40"/>
        <v>0</v>
      </c>
      <c r="W256" s="29">
        <f t="shared" si="41"/>
        <v>0</v>
      </c>
      <c r="X256" s="29">
        <f t="shared" si="44"/>
        <v>6</v>
      </c>
      <c r="Y256" s="29">
        <f t="shared" si="45"/>
        <v>18</v>
      </c>
    </row>
    <row r="257" spans="1:25">
      <c r="A257" s="69">
        <v>255</v>
      </c>
      <c r="B257" s="70">
        <v>42707</v>
      </c>
      <c r="C257" s="71">
        <v>0.22013888888888888</v>
      </c>
      <c r="D257" s="112" t="s">
        <v>56</v>
      </c>
      <c r="E257" s="73" t="s">
        <v>391</v>
      </c>
      <c r="F257" s="74">
        <v>3</v>
      </c>
      <c r="G257" s="70">
        <v>42707</v>
      </c>
      <c r="H257" s="71">
        <v>0.26458333333333334</v>
      </c>
      <c r="I257" s="77" t="s">
        <v>121</v>
      </c>
      <c r="J257" s="71">
        <f t="shared" si="36"/>
        <v>4.4444444444444453E-2</v>
      </c>
      <c r="K257" s="136" t="s">
        <v>123</v>
      </c>
      <c r="L257" s="144">
        <f t="shared" si="37"/>
        <v>1</v>
      </c>
      <c r="M257" s="99">
        <f t="shared" si="42"/>
        <v>1</v>
      </c>
      <c r="N257" s="99">
        <f t="shared" si="43"/>
        <v>4</v>
      </c>
      <c r="R257" s="129">
        <f t="shared" si="46"/>
        <v>23.77986111111111</v>
      </c>
      <c r="S257" s="129">
        <f t="shared" si="47"/>
        <v>23.735416666666666</v>
      </c>
      <c r="T257" s="129" t="b">
        <f t="shared" si="38"/>
        <v>0</v>
      </c>
      <c r="U257" s="129" t="b">
        <f t="shared" si="39"/>
        <v>0</v>
      </c>
      <c r="V257" s="29">
        <f t="shared" si="40"/>
        <v>0</v>
      </c>
      <c r="W257" s="29">
        <f t="shared" si="41"/>
        <v>0</v>
      </c>
      <c r="X257" s="29">
        <f t="shared" si="44"/>
        <v>0</v>
      </c>
      <c r="Y257" s="29">
        <f t="shared" si="45"/>
        <v>0</v>
      </c>
    </row>
    <row r="258" spans="1:25">
      <c r="A258" s="12">
        <v>256</v>
      </c>
      <c r="B258" s="13">
        <v>42707</v>
      </c>
      <c r="C258" s="14">
        <v>0.27083333333333331</v>
      </c>
      <c r="D258" s="113" t="s">
        <v>380</v>
      </c>
      <c r="E258" s="15" t="s">
        <v>380</v>
      </c>
      <c r="F258" s="33">
        <v>5.4</v>
      </c>
      <c r="G258" s="16">
        <v>42707</v>
      </c>
      <c r="H258" s="17">
        <v>0.59097222222222223</v>
      </c>
      <c r="I258" s="50" t="s">
        <v>178</v>
      </c>
      <c r="J258" s="17">
        <f t="shared" si="36"/>
        <v>0.32013888888888892</v>
      </c>
      <c r="K258" s="137"/>
      <c r="L258" s="144">
        <f t="shared" si="37"/>
        <v>1</v>
      </c>
      <c r="M258" s="99">
        <f t="shared" si="42"/>
        <v>7</v>
      </c>
      <c r="N258" s="99">
        <f t="shared" si="43"/>
        <v>41</v>
      </c>
      <c r="R258" s="129">
        <f t="shared" si="46"/>
        <v>23.729166666666668</v>
      </c>
      <c r="S258" s="129">
        <f t="shared" si="47"/>
        <v>23.409027777777776</v>
      </c>
      <c r="T258" s="129" t="b">
        <f t="shared" si="38"/>
        <v>0</v>
      </c>
      <c r="U258" s="129" t="b">
        <f t="shared" si="39"/>
        <v>0</v>
      </c>
      <c r="V258" s="29">
        <f t="shared" si="40"/>
        <v>0</v>
      </c>
      <c r="W258" s="29">
        <f t="shared" si="41"/>
        <v>0</v>
      </c>
      <c r="X258" s="29">
        <f t="shared" si="44"/>
        <v>0</v>
      </c>
      <c r="Y258" s="29">
        <f t="shared" si="45"/>
        <v>0</v>
      </c>
    </row>
    <row r="259" spans="1:25">
      <c r="A259" s="12">
        <v>257</v>
      </c>
      <c r="B259" s="13">
        <v>42707</v>
      </c>
      <c r="C259" s="14">
        <v>0.3444444444444445</v>
      </c>
      <c r="D259" s="111" t="s">
        <v>325</v>
      </c>
      <c r="E259" s="15" t="s">
        <v>373</v>
      </c>
      <c r="F259" s="33">
        <v>3.5</v>
      </c>
      <c r="G259" s="16">
        <v>42707</v>
      </c>
      <c r="H259" s="17">
        <v>0.70208333333333339</v>
      </c>
      <c r="I259" s="50" t="s">
        <v>119</v>
      </c>
      <c r="J259" s="17">
        <f t="shared" ref="J259:J322" si="48">ABS(C259-H259)</f>
        <v>0.3576388888888889</v>
      </c>
      <c r="K259" s="137"/>
      <c r="L259" s="144">
        <f t="shared" si="37"/>
        <v>1</v>
      </c>
      <c r="M259" s="99">
        <f t="shared" si="42"/>
        <v>8</v>
      </c>
      <c r="N259" s="99">
        <f t="shared" si="43"/>
        <v>35</v>
      </c>
      <c r="R259" s="129">
        <f t="shared" si="46"/>
        <v>23.655555555555555</v>
      </c>
      <c r="S259" s="129">
        <f t="shared" si="47"/>
        <v>23.297916666666666</v>
      </c>
      <c r="T259" s="129" t="b">
        <f t="shared" si="38"/>
        <v>0</v>
      </c>
      <c r="U259" s="129" t="b">
        <f t="shared" si="39"/>
        <v>0</v>
      </c>
      <c r="V259" s="29">
        <f t="shared" si="40"/>
        <v>0</v>
      </c>
      <c r="W259" s="29">
        <f t="shared" si="41"/>
        <v>0</v>
      </c>
      <c r="X259" s="29">
        <f t="shared" si="44"/>
        <v>0</v>
      </c>
      <c r="Y259" s="29">
        <f t="shared" si="45"/>
        <v>0</v>
      </c>
    </row>
    <row r="260" spans="1:25">
      <c r="A260" s="12">
        <v>258</v>
      </c>
      <c r="B260" s="13">
        <v>42707</v>
      </c>
      <c r="C260" s="14">
        <v>0.37083333333333335</v>
      </c>
      <c r="D260" s="113" t="s">
        <v>157</v>
      </c>
      <c r="E260" s="15" t="s">
        <v>157</v>
      </c>
      <c r="F260" s="33">
        <v>3.8</v>
      </c>
      <c r="G260" s="16">
        <v>42707</v>
      </c>
      <c r="H260" s="17">
        <v>0.1125</v>
      </c>
      <c r="I260" s="50" t="s">
        <v>182</v>
      </c>
      <c r="J260" s="17">
        <f t="shared" si="48"/>
        <v>0.25833333333333336</v>
      </c>
      <c r="K260" s="137"/>
      <c r="L260" s="144">
        <f t="shared" ref="L260:L325" si="49">IF(B260=G260,1,0)</f>
        <v>1</v>
      </c>
      <c r="M260" s="99">
        <f t="shared" si="42"/>
        <v>6</v>
      </c>
      <c r="N260" s="99">
        <f t="shared" si="43"/>
        <v>12</v>
      </c>
      <c r="R260" s="129">
        <f t="shared" si="46"/>
        <v>23.629166666666666</v>
      </c>
      <c r="S260" s="129">
        <f t="shared" si="47"/>
        <v>23.887499999999999</v>
      </c>
      <c r="T260" s="129" t="b">
        <f t="shared" ref="T260:T323" si="50">IF(B260-G260=1,S260+C260)</f>
        <v>0</v>
      </c>
      <c r="U260" s="129" t="b">
        <f t="shared" ref="U260:U323" si="51">IF(B260-G260=-1,R260+H260)</f>
        <v>0</v>
      </c>
      <c r="V260" s="29">
        <f t="shared" ref="V260:V323" si="52">HOUR(T260)</f>
        <v>0</v>
      </c>
      <c r="W260" s="29">
        <f t="shared" ref="W260:W323" si="53">MINUTE(T260)</f>
        <v>0</v>
      </c>
      <c r="X260" s="29">
        <f t="shared" si="44"/>
        <v>0</v>
      </c>
      <c r="Y260" s="29">
        <f t="shared" si="45"/>
        <v>0</v>
      </c>
    </row>
    <row r="261" spans="1:25">
      <c r="A261" s="12">
        <v>259</v>
      </c>
      <c r="B261" s="13">
        <v>42707</v>
      </c>
      <c r="C261" s="14">
        <v>0.5493055555555556</v>
      </c>
      <c r="D261" s="113" t="s">
        <v>146</v>
      </c>
      <c r="E261" s="15" t="s">
        <v>146</v>
      </c>
      <c r="F261" s="33">
        <v>3.6</v>
      </c>
      <c r="G261" s="16">
        <v>42708</v>
      </c>
      <c r="H261" s="17">
        <v>0.17152777777777775</v>
      </c>
      <c r="I261" s="50" t="s">
        <v>173</v>
      </c>
      <c r="J261" s="17">
        <f t="shared" si="48"/>
        <v>0.37777777777777788</v>
      </c>
      <c r="K261" s="137"/>
      <c r="L261" s="144">
        <f t="shared" si="49"/>
        <v>0</v>
      </c>
      <c r="M261" s="99"/>
      <c r="N261" s="99"/>
      <c r="R261" s="129">
        <f t="shared" si="46"/>
        <v>23.450694444444444</v>
      </c>
      <c r="S261" s="129">
        <f t="shared" si="47"/>
        <v>23.828472222222221</v>
      </c>
      <c r="T261" s="129" t="b">
        <f t="shared" si="50"/>
        <v>0</v>
      </c>
      <c r="U261" s="129">
        <f t="shared" si="51"/>
        <v>23.622222222222224</v>
      </c>
      <c r="V261" s="29">
        <f t="shared" si="52"/>
        <v>0</v>
      </c>
      <c r="W261" s="29">
        <f t="shared" si="53"/>
        <v>0</v>
      </c>
      <c r="X261" s="29">
        <f t="shared" si="44"/>
        <v>14</v>
      </c>
      <c r="Y261" s="29">
        <f t="shared" si="45"/>
        <v>56</v>
      </c>
    </row>
    <row r="262" spans="1:25">
      <c r="A262" s="69">
        <v>260</v>
      </c>
      <c r="B262" s="70">
        <v>42707</v>
      </c>
      <c r="C262" s="71">
        <v>0.89027777777777783</v>
      </c>
      <c r="D262" s="114" t="s">
        <v>158</v>
      </c>
      <c r="E262" s="73" t="s">
        <v>389</v>
      </c>
      <c r="F262" s="74">
        <v>3.5</v>
      </c>
      <c r="G262" s="70">
        <v>42707</v>
      </c>
      <c r="H262" s="71">
        <v>0.92847222222222225</v>
      </c>
      <c r="I262" s="77" t="s">
        <v>179</v>
      </c>
      <c r="J262" s="71">
        <f t="shared" si="48"/>
        <v>3.819444444444442E-2</v>
      </c>
      <c r="K262" s="136" t="s">
        <v>123</v>
      </c>
      <c r="L262" s="144">
        <f t="shared" si="49"/>
        <v>1</v>
      </c>
      <c r="M262" s="99">
        <f t="shared" si="42"/>
        <v>0</v>
      </c>
      <c r="N262" s="99">
        <f t="shared" si="43"/>
        <v>55</v>
      </c>
      <c r="R262" s="129">
        <f t="shared" si="46"/>
        <v>23.109722222222221</v>
      </c>
      <c r="S262" s="129">
        <f t="shared" si="47"/>
        <v>23.071527777777778</v>
      </c>
      <c r="T262" s="129" t="b">
        <f t="shared" si="50"/>
        <v>0</v>
      </c>
      <c r="U262" s="129" t="b">
        <f t="shared" si="51"/>
        <v>0</v>
      </c>
      <c r="V262" s="29">
        <f t="shared" si="52"/>
        <v>0</v>
      </c>
      <c r="W262" s="29">
        <f t="shared" si="53"/>
        <v>0</v>
      </c>
      <c r="X262" s="29">
        <f t="shared" si="44"/>
        <v>0</v>
      </c>
      <c r="Y262" s="29">
        <f t="shared" si="45"/>
        <v>0</v>
      </c>
    </row>
    <row r="263" spans="1:25">
      <c r="A263" s="12">
        <v>261</v>
      </c>
      <c r="B263" s="13">
        <v>42707</v>
      </c>
      <c r="C263" s="14">
        <v>0.92013888888888884</v>
      </c>
      <c r="D263" s="111" t="s">
        <v>97</v>
      </c>
      <c r="E263" s="15" t="s">
        <v>97</v>
      </c>
      <c r="F263" s="33"/>
      <c r="G263" s="16">
        <v>42708</v>
      </c>
      <c r="H263" s="17">
        <v>0.89861111111111114</v>
      </c>
      <c r="I263" s="51" t="s">
        <v>128</v>
      </c>
      <c r="J263" s="17">
        <f t="shared" si="48"/>
        <v>2.1527777777777701E-2</v>
      </c>
      <c r="K263" s="137" t="s">
        <v>188</v>
      </c>
      <c r="L263" s="144">
        <f t="shared" si="49"/>
        <v>0</v>
      </c>
      <c r="M263" s="99"/>
      <c r="N263" s="99"/>
      <c r="R263" s="129">
        <f t="shared" si="46"/>
        <v>23.079861111111111</v>
      </c>
      <c r="S263" s="129">
        <f t="shared" si="47"/>
        <v>23.101388888888888</v>
      </c>
      <c r="T263" s="129" t="b">
        <f t="shared" si="50"/>
        <v>0</v>
      </c>
      <c r="U263" s="129">
        <f t="shared" si="51"/>
        <v>23.978472222222223</v>
      </c>
      <c r="V263" s="29">
        <f t="shared" si="52"/>
        <v>0</v>
      </c>
      <c r="W263" s="29">
        <f t="shared" si="53"/>
        <v>0</v>
      </c>
      <c r="X263" s="29">
        <f t="shared" si="44"/>
        <v>23</v>
      </c>
      <c r="Y263" s="29">
        <f t="shared" si="45"/>
        <v>29</v>
      </c>
    </row>
    <row r="264" spans="1:25">
      <c r="A264" s="12">
        <v>262</v>
      </c>
      <c r="B264" s="13">
        <v>42708</v>
      </c>
      <c r="C264" s="14">
        <v>6.9444444444444434E-2</v>
      </c>
      <c r="D264" s="113" t="s">
        <v>45</v>
      </c>
      <c r="E264" s="15" t="s">
        <v>162</v>
      </c>
      <c r="F264" s="33">
        <v>4.8</v>
      </c>
      <c r="G264" s="16">
        <v>42708</v>
      </c>
      <c r="H264" s="17">
        <v>0.59305555555555556</v>
      </c>
      <c r="I264" s="50" t="s">
        <v>45</v>
      </c>
      <c r="J264" s="17">
        <f t="shared" si="48"/>
        <v>0.52361111111111114</v>
      </c>
      <c r="K264" s="137"/>
      <c r="L264" s="144">
        <f t="shared" si="49"/>
        <v>1</v>
      </c>
      <c r="M264" s="99">
        <f>HOUR(J264)</f>
        <v>12</v>
      </c>
      <c r="N264" s="99">
        <f>MINUTE(J264)</f>
        <v>34</v>
      </c>
      <c r="R264" s="129">
        <f t="shared" si="46"/>
        <v>23.930555555555557</v>
      </c>
      <c r="S264" s="129">
        <f t="shared" si="47"/>
        <v>23.406944444444445</v>
      </c>
      <c r="T264" s="129" t="b">
        <f t="shared" si="50"/>
        <v>0</v>
      </c>
      <c r="U264" s="129" t="b">
        <f t="shared" si="51"/>
        <v>0</v>
      </c>
      <c r="V264" s="29">
        <f t="shared" si="52"/>
        <v>0</v>
      </c>
      <c r="W264" s="29">
        <f t="shared" si="53"/>
        <v>0</v>
      </c>
      <c r="X264" s="29">
        <f t="shared" si="44"/>
        <v>0</v>
      </c>
      <c r="Y264" s="29">
        <f t="shared" si="45"/>
        <v>0</v>
      </c>
    </row>
    <row r="265" spans="1:25">
      <c r="A265" s="69">
        <v>263</v>
      </c>
      <c r="B265" s="78">
        <v>42708</v>
      </c>
      <c r="C265" s="79">
        <v>7.5694444444444439E-2</v>
      </c>
      <c r="D265" s="80" t="s">
        <v>20</v>
      </c>
      <c r="E265" s="80" t="s">
        <v>21</v>
      </c>
      <c r="F265" s="81">
        <v>5</v>
      </c>
      <c r="G265" s="78">
        <v>42708</v>
      </c>
      <c r="H265" s="79">
        <v>0.19513888888888889</v>
      </c>
      <c r="I265" s="82" t="s">
        <v>78</v>
      </c>
      <c r="J265" s="71">
        <f t="shared" si="48"/>
        <v>0.11944444444444445</v>
      </c>
      <c r="K265" s="136" t="s">
        <v>123</v>
      </c>
      <c r="L265" s="144">
        <f t="shared" si="49"/>
        <v>1</v>
      </c>
      <c r="M265" s="99">
        <f>HOUR(J265)</f>
        <v>2</v>
      </c>
      <c r="N265" s="99">
        <f>MINUTE(J265)</f>
        <v>52</v>
      </c>
      <c r="R265" s="129">
        <f t="shared" si="46"/>
        <v>23.924305555555556</v>
      </c>
      <c r="S265" s="129">
        <f t="shared" si="47"/>
        <v>23.804861111111112</v>
      </c>
      <c r="T265" s="129" t="b">
        <f t="shared" si="50"/>
        <v>0</v>
      </c>
      <c r="U265" s="129" t="b">
        <f t="shared" si="51"/>
        <v>0</v>
      </c>
      <c r="V265" s="29">
        <f t="shared" si="52"/>
        <v>0</v>
      </c>
      <c r="W265" s="29">
        <f t="shared" si="53"/>
        <v>0</v>
      </c>
      <c r="X265" s="29">
        <f t="shared" si="44"/>
        <v>0</v>
      </c>
      <c r="Y265" s="29">
        <f t="shared" si="45"/>
        <v>0</v>
      </c>
    </row>
    <row r="266" spans="1:25">
      <c r="A266" s="12">
        <v>264</v>
      </c>
      <c r="B266" s="20">
        <v>42708</v>
      </c>
      <c r="C266" s="21">
        <v>0.20902777777777778</v>
      </c>
      <c r="D266" s="22" t="s">
        <v>19</v>
      </c>
      <c r="E266" s="22" t="s">
        <v>19</v>
      </c>
      <c r="F266" s="35"/>
      <c r="G266" s="23">
        <v>42707</v>
      </c>
      <c r="H266" s="24">
        <v>4.1666666666666664E-2</v>
      </c>
      <c r="I266" s="52" t="s">
        <v>126</v>
      </c>
      <c r="J266" s="17">
        <f t="shared" si="48"/>
        <v>0.16736111111111113</v>
      </c>
      <c r="K266" s="137" t="s">
        <v>188</v>
      </c>
      <c r="L266" s="144">
        <f t="shared" si="49"/>
        <v>0</v>
      </c>
      <c r="M266" s="99"/>
      <c r="N266" s="99"/>
      <c r="R266" s="129">
        <f t="shared" si="46"/>
        <v>23.790972222222223</v>
      </c>
      <c r="S266" s="129">
        <f t="shared" si="47"/>
        <v>23.958333333333332</v>
      </c>
      <c r="T266" s="129">
        <f t="shared" si="50"/>
        <v>24.167361111111109</v>
      </c>
      <c r="U266" s="129" t="b">
        <f t="shared" si="51"/>
        <v>0</v>
      </c>
      <c r="V266" s="29">
        <f t="shared" si="52"/>
        <v>4</v>
      </c>
      <c r="W266" s="29">
        <f t="shared" si="53"/>
        <v>1</v>
      </c>
      <c r="X266" s="29">
        <f t="shared" si="44"/>
        <v>0</v>
      </c>
      <c r="Y266" s="29">
        <f t="shared" si="45"/>
        <v>0</v>
      </c>
    </row>
    <row r="267" spans="1:25">
      <c r="A267" s="12">
        <v>265</v>
      </c>
      <c r="B267" s="13">
        <v>42708</v>
      </c>
      <c r="C267" s="14">
        <v>0.20972222222222223</v>
      </c>
      <c r="D267" s="113" t="s">
        <v>19</v>
      </c>
      <c r="E267" s="15" t="s">
        <v>19</v>
      </c>
      <c r="F267" s="33"/>
      <c r="G267" s="16"/>
      <c r="H267" s="17"/>
      <c r="I267" s="51" t="s">
        <v>148</v>
      </c>
      <c r="J267" s="17"/>
      <c r="K267" s="137"/>
      <c r="L267" s="144">
        <f t="shared" si="49"/>
        <v>0</v>
      </c>
      <c r="M267" s="99"/>
      <c r="N267" s="99"/>
      <c r="R267" s="129">
        <f t="shared" si="46"/>
        <v>23.790277777777778</v>
      </c>
      <c r="S267" s="129">
        <f t="shared" si="47"/>
        <v>24</v>
      </c>
      <c r="T267" s="129" t="b">
        <f t="shared" si="50"/>
        <v>0</v>
      </c>
      <c r="U267" s="129" t="b">
        <f t="shared" si="51"/>
        <v>0</v>
      </c>
      <c r="V267" s="29">
        <f t="shared" si="52"/>
        <v>0</v>
      </c>
      <c r="W267" s="29">
        <f t="shared" si="53"/>
        <v>0</v>
      </c>
      <c r="X267" s="29">
        <f t="shared" si="44"/>
        <v>0</v>
      </c>
      <c r="Y267" s="29">
        <f t="shared" si="45"/>
        <v>0</v>
      </c>
    </row>
    <row r="268" spans="1:25">
      <c r="A268" s="12">
        <v>266</v>
      </c>
      <c r="B268" s="20">
        <v>42708</v>
      </c>
      <c r="C268" s="21">
        <v>0.25</v>
      </c>
      <c r="D268" s="22" t="s">
        <v>17</v>
      </c>
      <c r="E268" s="22" t="s">
        <v>18</v>
      </c>
      <c r="F268" s="35"/>
      <c r="G268" s="23">
        <v>42707</v>
      </c>
      <c r="H268" s="24">
        <v>0.58194444444444449</v>
      </c>
      <c r="I268" s="52" t="s">
        <v>127</v>
      </c>
      <c r="J268" s="17">
        <f t="shared" si="48"/>
        <v>0.33194444444444449</v>
      </c>
      <c r="K268" s="137" t="s">
        <v>188</v>
      </c>
      <c r="L268" s="144">
        <f t="shared" si="49"/>
        <v>0</v>
      </c>
      <c r="M268" s="99"/>
      <c r="N268" s="99"/>
      <c r="R268" s="129">
        <f t="shared" si="46"/>
        <v>23.75</v>
      </c>
      <c r="S268" s="129">
        <f t="shared" si="47"/>
        <v>23.418055555555554</v>
      </c>
      <c r="T268" s="129">
        <f t="shared" si="50"/>
        <v>23.668055555555554</v>
      </c>
      <c r="U268" s="129" t="b">
        <f t="shared" si="51"/>
        <v>0</v>
      </c>
      <c r="V268" s="29">
        <f t="shared" si="52"/>
        <v>16</v>
      </c>
      <c r="W268" s="29">
        <f t="shared" si="53"/>
        <v>2</v>
      </c>
      <c r="X268" s="29">
        <f t="shared" si="44"/>
        <v>0</v>
      </c>
      <c r="Y268" s="29">
        <f t="shared" si="45"/>
        <v>0</v>
      </c>
    </row>
    <row r="269" spans="1:25">
      <c r="A269" s="69">
        <v>267</v>
      </c>
      <c r="B269" s="70">
        <v>42708</v>
      </c>
      <c r="C269" s="71">
        <v>0.38124999999999998</v>
      </c>
      <c r="D269" s="112" t="s">
        <v>367</v>
      </c>
      <c r="E269" s="73" t="s">
        <v>395</v>
      </c>
      <c r="F269" s="74">
        <v>4.4000000000000004</v>
      </c>
      <c r="G269" s="70">
        <v>42708</v>
      </c>
      <c r="H269" s="71">
        <v>0.43888888888888888</v>
      </c>
      <c r="I269" s="77" t="s">
        <v>92</v>
      </c>
      <c r="J269" s="71">
        <f t="shared" si="48"/>
        <v>5.7638888888888906E-2</v>
      </c>
      <c r="K269" s="136" t="s">
        <v>123</v>
      </c>
      <c r="L269" s="144">
        <f t="shared" si="49"/>
        <v>1</v>
      </c>
      <c r="M269" s="99">
        <f>HOUR(J269)</f>
        <v>1</v>
      </c>
      <c r="N269" s="99">
        <f>MINUTE(J269)</f>
        <v>23</v>
      </c>
      <c r="R269" s="129">
        <f t="shared" si="46"/>
        <v>23.618749999999999</v>
      </c>
      <c r="S269" s="129">
        <f t="shared" si="47"/>
        <v>23.56111111111111</v>
      </c>
      <c r="T269" s="129" t="b">
        <f t="shared" si="50"/>
        <v>0</v>
      </c>
      <c r="U269" s="129" t="b">
        <f t="shared" si="51"/>
        <v>0</v>
      </c>
      <c r="V269" s="29">
        <f t="shared" si="52"/>
        <v>0</v>
      </c>
      <c r="W269" s="29">
        <f t="shared" si="53"/>
        <v>0</v>
      </c>
      <c r="X269" s="29">
        <f t="shared" si="44"/>
        <v>0</v>
      </c>
      <c r="Y269" s="29">
        <f t="shared" si="45"/>
        <v>0</v>
      </c>
    </row>
    <row r="270" spans="1:25">
      <c r="A270" s="12">
        <v>268</v>
      </c>
      <c r="B270" s="13">
        <v>42708</v>
      </c>
      <c r="C270" s="14">
        <v>0.61319444444444449</v>
      </c>
      <c r="D270" s="113" t="s">
        <v>155</v>
      </c>
      <c r="E270" s="15" t="s">
        <v>155</v>
      </c>
      <c r="F270" s="33"/>
      <c r="G270" s="16"/>
      <c r="H270" s="17"/>
      <c r="I270" s="51" t="s">
        <v>148</v>
      </c>
      <c r="J270" s="17"/>
      <c r="K270" s="137"/>
      <c r="L270" s="144">
        <f t="shared" si="49"/>
        <v>0</v>
      </c>
      <c r="M270" s="99"/>
      <c r="N270" s="99"/>
      <c r="R270" s="129">
        <f t="shared" si="46"/>
        <v>23.386805555555554</v>
      </c>
      <c r="S270" s="129">
        <f t="shared" si="47"/>
        <v>24</v>
      </c>
      <c r="T270" s="129" t="b">
        <f t="shared" si="50"/>
        <v>0</v>
      </c>
      <c r="U270" s="129" t="b">
        <f t="shared" si="51"/>
        <v>0</v>
      </c>
      <c r="V270" s="29">
        <f t="shared" si="52"/>
        <v>0</v>
      </c>
      <c r="W270" s="29">
        <f t="shared" si="53"/>
        <v>0</v>
      </c>
      <c r="X270" s="29">
        <f t="shared" si="44"/>
        <v>0</v>
      </c>
      <c r="Y270" s="29">
        <f t="shared" si="45"/>
        <v>0</v>
      </c>
    </row>
    <row r="271" spans="1:25">
      <c r="A271" s="69">
        <v>269</v>
      </c>
      <c r="B271" s="70">
        <v>42708</v>
      </c>
      <c r="C271" s="71">
        <v>0.61597222222222225</v>
      </c>
      <c r="D271" s="114" t="s">
        <v>380</v>
      </c>
      <c r="E271" s="73" t="s">
        <v>380</v>
      </c>
      <c r="F271" s="74">
        <v>4.8</v>
      </c>
      <c r="G271" s="70">
        <v>42708</v>
      </c>
      <c r="H271" s="71">
        <v>0.59305555555555556</v>
      </c>
      <c r="I271" s="77" t="s">
        <v>45</v>
      </c>
      <c r="J271" s="71">
        <f t="shared" si="48"/>
        <v>2.2916666666666696E-2</v>
      </c>
      <c r="K271" s="136" t="s">
        <v>123</v>
      </c>
      <c r="L271" s="144">
        <f t="shared" si="49"/>
        <v>1</v>
      </c>
      <c r="M271" s="99">
        <f>HOUR(J271)</f>
        <v>0</v>
      </c>
      <c r="N271" s="99">
        <f>MINUTE(J271)</f>
        <v>33</v>
      </c>
      <c r="R271" s="129">
        <f t="shared" si="46"/>
        <v>23.384027777777778</v>
      </c>
      <c r="S271" s="129">
        <f t="shared" si="47"/>
        <v>23.406944444444445</v>
      </c>
      <c r="T271" s="129" t="b">
        <f t="shared" si="50"/>
        <v>0</v>
      </c>
      <c r="U271" s="129" t="b">
        <f t="shared" si="51"/>
        <v>0</v>
      </c>
      <c r="V271" s="29">
        <f t="shared" si="52"/>
        <v>0</v>
      </c>
      <c r="W271" s="29">
        <f t="shared" si="53"/>
        <v>0</v>
      </c>
      <c r="X271" s="29">
        <f t="shared" si="44"/>
        <v>0</v>
      </c>
      <c r="Y271" s="29">
        <f t="shared" si="45"/>
        <v>0</v>
      </c>
    </row>
    <row r="272" spans="1:25">
      <c r="A272" s="12">
        <v>270</v>
      </c>
      <c r="B272" s="13">
        <v>42708</v>
      </c>
      <c r="C272" s="14">
        <v>0.70138888888888884</v>
      </c>
      <c r="D272" s="113" t="s">
        <v>152</v>
      </c>
      <c r="E272" s="15" t="s">
        <v>152</v>
      </c>
      <c r="F272" s="33">
        <v>3.9</v>
      </c>
      <c r="G272" s="16">
        <v>42707</v>
      </c>
      <c r="H272" s="17">
        <v>0.63263888888888886</v>
      </c>
      <c r="I272" s="50" t="s">
        <v>152</v>
      </c>
      <c r="J272" s="17">
        <f t="shared" si="48"/>
        <v>6.8749999999999978E-2</v>
      </c>
      <c r="K272" s="137"/>
      <c r="L272" s="144">
        <f t="shared" si="49"/>
        <v>0</v>
      </c>
      <c r="M272" s="99"/>
      <c r="N272" s="99"/>
      <c r="R272" s="129">
        <f t="shared" si="46"/>
        <v>23.298611111111111</v>
      </c>
      <c r="S272" s="129">
        <f t="shared" si="47"/>
        <v>23.367361111111112</v>
      </c>
      <c r="T272" s="129">
        <f t="shared" si="50"/>
        <v>24.068750000000001</v>
      </c>
      <c r="U272" s="129" t="b">
        <f t="shared" si="51"/>
        <v>0</v>
      </c>
      <c r="V272" s="29">
        <f t="shared" si="52"/>
        <v>1</v>
      </c>
      <c r="W272" s="29">
        <f t="shared" si="53"/>
        <v>39</v>
      </c>
      <c r="X272" s="29">
        <f t="shared" ref="X272:X335" si="54">HOUR(U272)</f>
        <v>0</v>
      </c>
      <c r="Y272" s="29">
        <f t="shared" ref="Y272:Y335" si="55">MINUTE(U272)</f>
        <v>0</v>
      </c>
    </row>
    <row r="273" spans="1:25">
      <c r="A273" s="69">
        <v>271</v>
      </c>
      <c r="B273" s="70">
        <v>42708</v>
      </c>
      <c r="C273" s="71">
        <v>0.86041666666666661</v>
      </c>
      <c r="D273" s="112" t="s">
        <v>367</v>
      </c>
      <c r="E273" s="73" t="s">
        <v>345</v>
      </c>
      <c r="F273" s="74">
        <v>4.4000000000000004</v>
      </c>
      <c r="G273" s="70">
        <v>42708</v>
      </c>
      <c r="H273" s="71">
        <v>0.80625000000000002</v>
      </c>
      <c r="I273" s="77" t="s">
        <v>92</v>
      </c>
      <c r="J273" s="71">
        <f t="shared" si="48"/>
        <v>5.4166666666666585E-2</v>
      </c>
      <c r="K273" s="136" t="s">
        <v>123</v>
      </c>
      <c r="L273" s="144">
        <f t="shared" si="49"/>
        <v>1</v>
      </c>
      <c r="M273" s="99">
        <f>HOUR(J273)</f>
        <v>1</v>
      </c>
      <c r="N273" s="99">
        <f>MINUTE(J273)</f>
        <v>18</v>
      </c>
      <c r="R273" s="129">
        <f t="shared" si="46"/>
        <v>23.139583333333334</v>
      </c>
      <c r="S273" s="129">
        <f t="shared" si="47"/>
        <v>23.193750000000001</v>
      </c>
      <c r="T273" s="129" t="b">
        <f t="shared" si="50"/>
        <v>0</v>
      </c>
      <c r="U273" s="129" t="b">
        <f t="shared" si="51"/>
        <v>0</v>
      </c>
      <c r="V273" s="29">
        <f t="shared" si="52"/>
        <v>0</v>
      </c>
      <c r="W273" s="29">
        <f t="shared" si="53"/>
        <v>0</v>
      </c>
      <c r="X273" s="29">
        <f t="shared" si="54"/>
        <v>0</v>
      </c>
      <c r="Y273" s="29">
        <f t="shared" si="55"/>
        <v>0</v>
      </c>
    </row>
    <row r="274" spans="1:25">
      <c r="A274" s="69">
        <v>272</v>
      </c>
      <c r="B274" s="70">
        <v>42709</v>
      </c>
      <c r="C274" s="71">
        <v>0.13541666666666666</v>
      </c>
      <c r="D274" s="114" t="s">
        <v>142</v>
      </c>
      <c r="E274" s="73" t="s">
        <v>374</v>
      </c>
      <c r="F274" s="74">
        <v>6.3</v>
      </c>
      <c r="G274" s="70">
        <v>42709</v>
      </c>
      <c r="H274" s="71">
        <v>5.0694444444444452E-2</v>
      </c>
      <c r="I274" s="77" t="s">
        <v>167</v>
      </c>
      <c r="J274" s="71">
        <f t="shared" si="48"/>
        <v>8.4722222222222199E-2</v>
      </c>
      <c r="K274" s="136" t="s">
        <v>123</v>
      </c>
      <c r="L274" s="144">
        <f t="shared" si="49"/>
        <v>1</v>
      </c>
      <c r="M274" s="99">
        <f>HOUR(J274)</f>
        <v>2</v>
      </c>
      <c r="N274" s="99">
        <f>MINUTE(J274)</f>
        <v>2</v>
      </c>
      <c r="R274" s="129">
        <f t="shared" si="46"/>
        <v>23.864583333333332</v>
      </c>
      <c r="S274" s="129">
        <f t="shared" si="47"/>
        <v>23.949305555555554</v>
      </c>
      <c r="T274" s="129" t="b">
        <f t="shared" si="50"/>
        <v>0</v>
      </c>
      <c r="U274" s="129" t="b">
        <f t="shared" si="51"/>
        <v>0</v>
      </c>
      <c r="V274" s="29">
        <f t="shared" si="52"/>
        <v>0</v>
      </c>
      <c r="W274" s="29">
        <f t="shared" si="53"/>
        <v>0</v>
      </c>
      <c r="X274" s="29">
        <f t="shared" si="54"/>
        <v>0</v>
      </c>
      <c r="Y274" s="29">
        <f t="shared" si="55"/>
        <v>0</v>
      </c>
    </row>
    <row r="275" spans="1:25">
      <c r="A275" s="12">
        <v>273</v>
      </c>
      <c r="B275" s="20">
        <v>42709</v>
      </c>
      <c r="C275" s="21">
        <v>0.16666666666666666</v>
      </c>
      <c r="D275" s="22" t="s">
        <v>17</v>
      </c>
      <c r="E275" s="22" t="s">
        <v>396</v>
      </c>
      <c r="F275" s="35"/>
      <c r="G275" s="23"/>
      <c r="H275" s="24"/>
      <c r="I275" s="51" t="s">
        <v>148</v>
      </c>
      <c r="J275" s="17"/>
      <c r="K275" s="137"/>
      <c r="L275" s="144">
        <f t="shared" si="49"/>
        <v>0</v>
      </c>
      <c r="M275" s="99"/>
      <c r="N275" s="99"/>
      <c r="R275" s="129">
        <f t="shared" si="46"/>
        <v>23.833333333333332</v>
      </c>
      <c r="S275" s="129">
        <f t="shared" si="47"/>
        <v>24</v>
      </c>
      <c r="T275" s="129" t="b">
        <f t="shared" si="50"/>
        <v>0</v>
      </c>
      <c r="U275" s="129" t="b">
        <f t="shared" si="51"/>
        <v>0</v>
      </c>
      <c r="V275" s="29">
        <f t="shared" si="52"/>
        <v>0</v>
      </c>
      <c r="W275" s="29">
        <f t="shared" si="53"/>
        <v>0</v>
      </c>
      <c r="X275" s="29">
        <f t="shared" si="54"/>
        <v>0</v>
      </c>
      <c r="Y275" s="29">
        <f t="shared" si="55"/>
        <v>0</v>
      </c>
    </row>
    <row r="276" spans="1:25">
      <c r="A276" s="12">
        <v>274</v>
      </c>
      <c r="B276" s="13">
        <v>42709</v>
      </c>
      <c r="C276" s="14">
        <v>0.3347222222222222</v>
      </c>
      <c r="D276" s="111" t="s">
        <v>17</v>
      </c>
      <c r="E276" s="15" t="s">
        <v>17</v>
      </c>
      <c r="F276" s="33"/>
      <c r="G276" s="16"/>
      <c r="H276" s="17"/>
      <c r="I276" s="51" t="s">
        <v>148</v>
      </c>
      <c r="J276" s="17"/>
      <c r="K276" s="137"/>
      <c r="L276" s="144">
        <f t="shared" si="49"/>
        <v>0</v>
      </c>
      <c r="M276" s="99"/>
      <c r="N276" s="99"/>
      <c r="R276" s="129">
        <f t="shared" si="46"/>
        <v>23.665277777777778</v>
      </c>
      <c r="S276" s="129">
        <f t="shared" si="47"/>
        <v>24</v>
      </c>
      <c r="T276" s="129" t="b">
        <f t="shared" si="50"/>
        <v>0</v>
      </c>
      <c r="U276" s="129" t="b">
        <f t="shared" si="51"/>
        <v>0</v>
      </c>
      <c r="V276" s="29">
        <f t="shared" si="52"/>
        <v>0</v>
      </c>
      <c r="W276" s="29">
        <f t="shared" si="53"/>
        <v>0</v>
      </c>
      <c r="X276" s="29">
        <f t="shared" si="54"/>
        <v>0</v>
      </c>
      <c r="Y276" s="29">
        <f t="shared" si="55"/>
        <v>0</v>
      </c>
    </row>
    <row r="277" spans="1:25">
      <c r="A277" s="69">
        <v>275</v>
      </c>
      <c r="B277" s="78">
        <v>42709</v>
      </c>
      <c r="C277" s="79">
        <v>0.61944444444444446</v>
      </c>
      <c r="D277" s="80" t="s">
        <v>2</v>
      </c>
      <c r="E277" s="80" t="s">
        <v>2</v>
      </c>
      <c r="F277" s="81">
        <v>4.7</v>
      </c>
      <c r="G277" s="78">
        <v>42709</v>
      </c>
      <c r="H277" s="79">
        <v>0.65138888888888891</v>
      </c>
      <c r="I277" s="82" t="s">
        <v>95</v>
      </c>
      <c r="J277" s="71">
        <f t="shared" si="48"/>
        <v>3.1944444444444442E-2</v>
      </c>
      <c r="K277" s="136" t="s">
        <v>123</v>
      </c>
      <c r="L277" s="144">
        <f t="shared" si="49"/>
        <v>1</v>
      </c>
      <c r="M277" s="99">
        <f>HOUR(J277)</f>
        <v>0</v>
      </c>
      <c r="N277" s="99">
        <f>MINUTE(J277)</f>
        <v>46</v>
      </c>
      <c r="R277" s="129">
        <f t="shared" si="46"/>
        <v>23.380555555555556</v>
      </c>
      <c r="S277" s="129">
        <f t="shared" si="47"/>
        <v>23.348611111111111</v>
      </c>
      <c r="T277" s="129" t="b">
        <f t="shared" si="50"/>
        <v>0</v>
      </c>
      <c r="U277" s="129" t="b">
        <f t="shared" si="51"/>
        <v>0</v>
      </c>
      <c r="V277" s="29">
        <f t="shared" si="52"/>
        <v>0</v>
      </c>
      <c r="W277" s="29">
        <f t="shared" si="53"/>
        <v>0</v>
      </c>
      <c r="X277" s="29">
        <f t="shared" si="54"/>
        <v>0</v>
      </c>
      <c r="Y277" s="29">
        <f t="shared" si="55"/>
        <v>0</v>
      </c>
    </row>
    <row r="278" spans="1:25">
      <c r="A278" s="12">
        <v>276</v>
      </c>
      <c r="B278" s="20">
        <v>42709</v>
      </c>
      <c r="C278" s="21">
        <v>0.64444444444444449</v>
      </c>
      <c r="D278" s="22" t="s">
        <v>397</v>
      </c>
      <c r="E278" s="22" t="s">
        <v>398</v>
      </c>
      <c r="F278" s="35"/>
      <c r="G278" s="23"/>
      <c r="H278" s="24"/>
      <c r="I278" s="51" t="s">
        <v>148</v>
      </c>
      <c r="J278" s="17"/>
      <c r="K278" s="137"/>
      <c r="L278" s="144">
        <f t="shared" si="49"/>
        <v>0</v>
      </c>
      <c r="M278" s="99"/>
      <c r="N278" s="99"/>
      <c r="R278" s="129">
        <f t="shared" si="46"/>
        <v>23.355555555555554</v>
      </c>
      <c r="S278" s="129">
        <f t="shared" si="47"/>
        <v>24</v>
      </c>
      <c r="T278" s="129" t="b">
        <f t="shared" si="50"/>
        <v>0</v>
      </c>
      <c r="U278" s="129" t="b">
        <f t="shared" si="51"/>
        <v>0</v>
      </c>
      <c r="V278" s="29">
        <f t="shared" si="52"/>
        <v>0</v>
      </c>
      <c r="W278" s="29">
        <f t="shared" si="53"/>
        <v>0</v>
      </c>
      <c r="X278" s="29">
        <f t="shared" si="54"/>
        <v>0</v>
      </c>
      <c r="Y278" s="29">
        <f t="shared" si="55"/>
        <v>0</v>
      </c>
    </row>
    <row r="279" spans="1:25">
      <c r="A279" s="12">
        <v>277</v>
      </c>
      <c r="B279" s="13">
        <v>42709</v>
      </c>
      <c r="C279" s="14">
        <v>0.65208333333333335</v>
      </c>
      <c r="D279" s="113" t="s">
        <v>19</v>
      </c>
      <c r="E279" s="15" t="s">
        <v>19</v>
      </c>
      <c r="F279" s="33">
        <v>5.4</v>
      </c>
      <c r="G279" s="16">
        <v>42710</v>
      </c>
      <c r="H279" s="17">
        <v>5.6250000000000001E-2</v>
      </c>
      <c r="I279" s="50" t="s">
        <v>19</v>
      </c>
      <c r="J279" s="17">
        <f t="shared" si="48"/>
        <v>0.59583333333333333</v>
      </c>
      <c r="K279" s="137"/>
      <c r="L279" s="144">
        <f t="shared" si="49"/>
        <v>0</v>
      </c>
      <c r="M279" s="99"/>
      <c r="N279" s="99"/>
      <c r="R279" s="129">
        <f t="shared" si="46"/>
        <v>23.347916666666666</v>
      </c>
      <c r="S279" s="129">
        <f t="shared" si="47"/>
        <v>23.943750000000001</v>
      </c>
      <c r="T279" s="129" t="b">
        <f t="shared" si="50"/>
        <v>0</v>
      </c>
      <c r="U279" s="129">
        <f t="shared" si="51"/>
        <v>23.404166666666665</v>
      </c>
      <c r="V279" s="29">
        <f t="shared" si="52"/>
        <v>0</v>
      </c>
      <c r="W279" s="29">
        <f t="shared" si="53"/>
        <v>0</v>
      </c>
      <c r="X279" s="29">
        <f t="shared" si="54"/>
        <v>9</v>
      </c>
      <c r="Y279" s="29">
        <f t="shared" si="55"/>
        <v>42</v>
      </c>
    </row>
    <row r="280" spans="1:25">
      <c r="A280" s="12">
        <v>278</v>
      </c>
      <c r="B280" s="13">
        <v>42709</v>
      </c>
      <c r="C280" s="14">
        <v>0.67708333333333337</v>
      </c>
      <c r="D280" s="113" t="s">
        <v>380</v>
      </c>
      <c r="E280" s="15" t="s">
        <v>380</v>
      </c>
      <c r="F280" s="33">
        <v>4.5</v>
      </c>
      <c r="G280" s="16">
        <v>42709</v>
      </c>
      <c r="H280" s="17">
        <v>0.25694444444444448</v>
      </c>
      <c r="I280" s="50" t="s">
        <v>154</v>
      </c>
      <c r="J280" s="17">
        <f t="shared" si="48"/>
        <v>0.4201388888888889</v>
      </c>
      <c r="K280" s="137"/>
      <c r="L280" s="144">
        <f t="shared" si="49"/>
        <v>1</v>
      </c>
      <c r="M280" s="99">
        <f>HOUR(J280)</f>
        <v>10</v>
      </c>
      <c r="N280" s="99">
        <f>MINUTE(J280)</f>
        <v>5</v>
      </c>
      <c r="R280" s="129">
        <f t="shared" si="46"/>
        <v>23.322916666666668</v>
      </c>
      <c r="S280" s="129">
        <f t="shared" si="47"/>
        <v>23.743055555555557</v>
      </c>
      <c r="T280" s="129" t="b">
        <f t="shared" si="50"/>
        <v>0</v>
      </c>
      <c r="U280" s="129" t="b">
        <f t="shared" si="51"/>
        <v>0</v>
      </c>
      <c r="V280" s="29">
        <f t="shared" si="52"/>
        <v>0</v>
      </c>
      <c r="W280" s="29">
        <f t="shared" si="53"/>
        <v>0</v>
      </c>
      <c r="X280" s="29">
        <f t="shared" si="54"/>
        <v>0</v>
      </c>
      <c r="Y280" s="29">
        <f t="shared" si="55"/>
        <v>0</v>
      </c>
    </row>
    <row r="281" spans="1:25">
      <c r="A281" s="12">
        <v>279</v>
      </c>
      <c r="B281" s="20">
        <v>42709</v>
      </c>
      <c r="C281" s="21">
        <v>0.72916666666666663</v>
      </c>
      <c r="D281" s="22" t="s">
        <v>22</v>
      </c>
      <c r="E281" s="22" t="s">
        <v>23</v>
      </c>
      <c r="F281" s="35"/>
      <c r="G281" s="23"/>
      <c r="H281" s="24"/>
      <c r="I281" s="51" t="s">
        <v>148</v>
      </c>
      <c r="J281" s="17"/>
      <c r="K281" s="137"/>
      <c r="L281" s="144">
        <f t="shared" si="49"/>
        <v>0</v>
      </c>
      <c r="M281" s="99"/>
      <c r="N281" s="99"/>
      <c r="R281" s="129">
        <f t="shared" si="46"/>
        <v>23.270833333333332</v>
      </c>
      <c r="S281" s="129">
        <f t="shared" si="47"/>
        <v>24</v>
      </c>
      <c r="T281" s="129" t="b">
        <f t="shared" si="50"/>
        <v>0</v>
      </c>
      <c r="U281" s="129" t="b">
        <f t="shared" si="51"/>
        <v>0</v>
      </c>
      <c r="V281" s="29">
        <f t="shared" si="52"/>
        <v>0</v>
      </c>
      <c r="W281" s="29">
        <f t="shared" si="53"/>
        <v>0</v>
      </c>
      <c r="X281" s="29">
        <f t="shared" si="54"/>
        <v>0</v>
      </c>
      <c r="Y281" s="29">
        <f t="shared" si="55"/>
        <v>0</v>
      </c>
    </row>
    <row r="282" spans="1:25">
      <c r="A282" s="69">
        <v>280</v>
      </c>
      <c r="B282" s="70">
        <v>42709</v>
      </c>
      <c r="C282" s="71">
        <v>0.84236111111111101</v>
      </c>
      <c r="D282" s="114" t="s">
        <v>157</v>
      </c>
      <c r="E282" s="73" t="s">
        <v>157</v>
      </c>
      <c r="F282" s="74">
        <v>3.5</v>
      </c>
      <c r="G282" s="70">
        <v>42708</v>
      </c>
      <c r="H282" s="71">
        <v>0.84861111111111109</v>
      </c>
      <c r="I282" s="77" t="s">
        <v>182</v>
      </c>
      <c r="J282" s="71">
        <f t="shared" si="48"/>
        <v>6.2500000000000888E-3</v>
      </c>
      <c r="K282" s="136" t="s">
        <v>123</v>
      </c>
      <c r="L282" s="144">
        <f t="shared" si="49"/>
        <v>0</v>
      </c>
      <c r="M282" s="99">
        <f>HOUR(J282)</f>
        <v>0</v>
      </c>
      <c r="N282" s="99">
        <f>MINUTE(J282)</f>
        <v>9</v>
      </c>
      <c r="R282" s="129">
        <f t="shared" si="46"/>
        <v>23.15763888888889</v>
      </c>
      <c r="S282" s="129">
        <f t="shared" si="47"/>
        <v>23.151388888888889</v>
      </c>
      <c r="T282" s="129">
        <f t="shared" si="50"/>
        <v>23.993749999999999</v>
      </c>
      <c r="U282" s="129" t="b">
        <f t="shared" si="51"/>
        <v>0</v>
      </c>
      <c r="V282" s="29">
        <f t="shared" si="52"/>
        <v>23</v>
      </c>
      <c r="W282" s="29">
        <f t="shared" si="53"/>
        <v>51</v>
      </c>
      <c r="X282" s="29">
        <f t="shared" si="54"/>
        <v>0</v>
      </c>
      <c r="Y282" s="29">
        <f t="shared" si="55"/>
        <v>0</v>
      </c>
    </row>
    <row r="283" spans="1:25">
      <c r="A283" s="12">
        <v>281</v>
      </c>
      <c r="B283" s="20">
        <v>42710</v>
      </c>
      <c r="C283" s="21">
        <v>0.22361111111111109</v>
      </c>
      <c r="D283" s="22" t="s">
        <v>20</v>
      </c>
      <c r="E283" s="22" t="s">
        <v>24</v>
      </c>
      <c r="F283" s="35"/>
      <c r="G283" s="23"/>
      <c r="H283" s="24"/>
      <c r="I283" s="51" t="s">
        <v>148</v>
      </c>
      <c r="J283" s="17"/>
      <c r="K283" s="137"/>
      <c r="L283" s="144">
        <f t="shared" si="49"/>
        <v>0</v>
      </c>
      <c r="M283" s="99"/>
      <c r="N283" s="99"/>
      <c r="R283" s="129">
        <f t="shared" ref="R283:R346" si="56">24-C283</f>
        <v>23.776388888888889</v>
      </c>
      <c r="S283" s="129">
        <f t="shared" ref="S283:S346" si="57">24-H283</f>
        <v>24</v>
      </c>
      <c r="T283" s="129" t="b">
        <f t="shared" si="50"/>
        <v>0</v>
      </c>
      <c r="U283" s="129" t="b">
        <f t="shared" si="51"/>
        <v>0</v>
      </c>
      <c r="V283" s="29">
        <f t="shared" si="52"/>
        <v>0</v>
      </c>
      <c r="W283" s="29">
        <f t="shared" si="53"/>
        <v>0</v>
      </c>
      <c r="X283" s="29">
        <f t="shared" si="54"/>
        <v>0</v>
      </c>
      <c r="Y283" s="29">
        <f t="shared" si="55"/>
        <v>0</v>
      </c>
    </row>
    <row r="284" spans="1:25">
      <c r="A284" s="69">
        <v>282</v>
      </c>
      <c r="B284" s="78">
        <v>42710</v>
      </c>
      <c r="C284" s="79">
        <v>0.51388888888888895</v>
      </c>
      <c r="D284" s="80" t="s">
        <v>15</v>
      </c>
      <c r="E284" s="83" t="s">
        <v>26</v>
      </c>
      <c r="F284" s="81">
        <v>6.5</v>
      </c>
      <c r="G284" s="78">
        <v>42710</v>
      </c>
      <c r="H284" s="79">
        <v>0.91874999999999996</v>
      </c>
      <c r="I284" s="82" t="s">
        <v>187</v>
      </c>
      <c r="J284" s="71">
        <f t="shared" si="48"/>
        <v>0.40486111111111101</v>
      </c>
      <c r="K284" s="136" t="s">
        <v>123</v>
      </c>
      <c r="L284" s="144">
        <f t="shared" si="49"/>
        <v>1</v>
      </c>
      <c r="M284" s="99">
        <f>HOUR(J284)</f>
        <v>9</v>
      </c>
      <c r="N284" s="99">
        <f>MINUTE(J284)</f>
        <v>43</v>
      </c>
      <c r="R284" s="129">
        <f t="shared" si="56"/>
        <v>23.486111111111111</v>
      </c>
      <c r="S284" s="129">
        <f t="shared" si="57"/>
        <v>23.081250000000001</v>
      </c>
      <c r="T284" s="129" t="b">
        <f t="shared" si="50"/>
        <v>0</v>
      </c>
      <c r="U284" s="129" t="b">
        <f t="shared" si="51"/>
        <v>0</v>
      </c>
      <c r="V284" s="29">
        <f t="shared" si="52"/>
        <v>0</v>
      </c>
      <c r="W284" s="29">
        <f t="shared" si="53"/>
        <v>0</v>
      </c>
      <c r="X284" s="29">
        <f t="shared" si="54"/>
        <v>0</v>
      </c>
      <c r="Y284" s="29">
        <f t="shared" si="55"/>
        <v>0</v>
      </c>
    </row>
    <row r="285" spans="1:25">
      <c r="A285" s="12">
        <v>283</v>
      </c>
      <c r="B285" s="20">
        <v>42710</v>
      </c>
      <c r="C285" s="21">
        <v>0.70208333333333339</v>
      </c>
      <c r="D285" s="22" t="s">
        <v>25</v>
      </c>
      <c r="E285" s="22" t="s">
        <v>25</v>
      </c>
      <c r="F285" s="35">
        <v>4.5</v>
      </c>
      <c r="G285" s="23">
        <v>42710</v>
      </c>
      <c r="H285" s="24">
        <v>0.1763888888888889</v>
      </c>
      <c r="I285" s="53" t="s">
        <v>154</v>
      </c>
      <c r="J285" s="17">
        <f t="shared" si="48"/>
        <v>0.52569444444444446</v>
      </c>
      <c r="K285" s="137"/>
      <c r="L285" s="144">
        <f t="shared" si="49"/>
        <v>1</v>
      </c>
      <c r="M285" s="99">
        <f>HOUR(J285)</f>
        <v>12</v>
      </c>
      <c r="N285" s="99">
        <f>MINUTE(J285)</f>
        <v>37</v>
      </c>
      <c r="R285" s="129">
        <f t="shared" si="56"/>
        <v>23.297916666666666</v>
      </c>
      <c r="S285" s="129">
        <f t="shared" si="57"/>
        <v>23.823611111111113</v>
      </c>
      <c r="T285" s="129" t="b">
        <f t="shared" si="50"/>
        <v>0</v>
      </c>
      <c r="U285" s="129" t="b">
        <f t="shared" si="51"/>
        <v>0</v>
      </c>
      <c r="V285" s="29">
        <f t="shared" si="52"/>
        <v>0</v>
      </c>
      <c r="W285" s="29">
        <f t="shared" si="53"/>
        <v>0</v>
      </c>
      <c r="X285" s="29">
        <f t="shared" si="54"/>
        <v>0</v>
      </c>
      <c r="Y285" s="29">
        <f t="shared" si="55"/>
        <v>0</v>
      </c>
    </row>
    <row r="286" spans="1:25">
      <c r="A286" s="12">
        <v>284</v>
      </c>
      <c r="B286" s="20">
        <v>42710</v>
      </c>
      <c r="C286" s="21">
        <v>0.88055555555555554</v>
      </c>
      <c r="D286" s="22" t="s">
        <v>27</v>
      </c>
      <c r="E286" s="22" t="s">
        <v>399</v>
      </c>
      <c r="F286" s="35"/>
      <c r="G286" s="23"/>
      <c r="H286" s="24"/>
      <c r="I286" s="51" t="s">
        <v>148</v>
      </c>
      <c r="J286" s="17"/>
      <c r="K286" s="137"/>
      <c r="L286" s="144">
        <f t="shared" si="49"/>
        <v>0</v>
      </c>
      <c r="M286" s="99"/>
      <c r="N286" s="99"/>
      <c r="R286" s="129">
        <f t="shared" si="56"/>
        <v>23.119444444444444</v>
      </c>
      <c r="S286" s="129">
        <f t="shared" si="57"/>
        <v>24</v>
      </c>
      <c r="T286" s="129" t="b">
        <f t="shared" si="50"/>
        <v>0</v>
      </c>
      <c r="U286" s="129" t="b">
        <f t="shared" si="51"/>
        <v>0</v>
      </c>
      <c r="V286" s="29">
        <f t="shared" si="52"/>
        <v>0</v>
      </c>
      <c r="W286" s="29">
        <f t="shared" si="53"/>
        <v>0</v>
      </c>
      <c r="X286" s="29">
        <f t="shared" si="54"/>
        <v>0</v>
      </c>
      <c r="Y286" s="29">
        <f t="shared" si="55"/>
        <v>0</v>
      </c>
    </row>
    <row r="287" spans="1:25">
      <c r="A287" s="69">
        <v>285</v>
      </c>
      <c r="B287" s="70">
        <v>42711</v>
      </c>
      <c r="C287" s="71">
        <v>0.20902777777777778</v>
      </c>
      <c r="D287" s="112" t="s">
        <v>51</v>
      </c>
      <c r="E287" s="73" t="s">
        <v>400</v>
      </c>
      <c r="F287" s="74">
        <v>6</v>
      </c>
      <c r="G287" s="70">
        <v>42712</v>
      </c>
      <c r="H287" s="71">
        <v>0.21875</v>
      </c>
      <c r="I287" s="77" t="s">
        <v>189</v>
      </c>
      <c r="J287" s="71">
        <f t="shared" si="48"/>
        <v>9.7222222222222154E-3</v>
      </c>
      <c r="K287" s="136" t="s">
        <v>123</v>
      </c>
      <c r="L287" s="144">
        <f t="shared" si="49"/>
        <v>0</v>
      </c>
      <c r="M287" s="99">
        <f>HOUR(J287)</f>
        <v>0</v>
      </c>
      <c r="N287" s="99">
        <f>MINUTE(J287)</f>
        <v>14</v>
      </c>
      <c r="R287" s="129">
        <f t="shared" si="56"/>
        <v>23.790972222222223</v>
      </c>
      <c r="S287" s="129">
        <f t="shared" si="57"/>
        <v>23.78125</v>
      </c>
      <c r="T287" s="129" t="b">
        <f t="shared" si="50"/>
        <v>0</v>
      </c>
      <c r="U287" s="129">
        <f t="shared" si="51"/>
        <v>24.009722222222223</v>
      </c>
      <c r="V287" s="29">
        <f t="shared" si="52"/>
        <v>0</v>
      </c>
      <c r="W287" s="29">
        <f t="shared" si="53"/>
        <v>0</v>
      </c>
      <c r="X287" s="29">
        <f t="shared" si="54"/>
        <v>0</v>
      </c>
      <c r="Y287" s="29">
        <f t="shared" si="55"/>
        <v>14</v>
      </c>
    </row>
    <row r="288" spans="1:25">
      <c r="A288" s="12">
        <v>286</v>
      </c>
      <c r="B288" s="13">
        <v>42711</v>
      </c>
      <c r="C288" s="14">
        <v>0.23541666666666669</v>
      </c>
      <c r="D288" s="111" t="s">
        <v>79</v>
      </c>
      <c r="E288" s="15" t="s">
        <v>79</v>
      </c>
      <c r="F288" s="33"/>
      <c r="G288" s="16"/>
      <c r="H288" s="17"/>
      <c r="I288" s="51" t="s">
        <v>148</v>
      </c>
      <c r="J288" s="17"/>
      <c r="K288" s="137"/>
      <c r="L288" s="144">
        <f t="shared" si="49"/>
        <v>0</v>
      </c>
      <c r="M288" s="99"/>
      <c r="N288" s="99"/>
      <c r="R288" s="129">
        <f t="shared" si="56"/>
        <v>23.764583333333334</v>
      </c>
      <c r="S288" s="129">
        <f t="shared" si="57"/>
        <v>24</v>
      </c>
      <c r="T288" s="129" t="b">
        <f t="shared" si="50"/>
        <v>0</v>
      </c>
      <c r="U288" s="129" t="b">
        <f t="shared" si="51"/>
        <v>0</v>
      </c>
      <c r="V288" s="29">
        <f t="shared" si="52"/>
        <v>0</v>
      </c>
      <c r="W288" s="29">
        <f t="shared" si="53"/>
        <v>0</v>
      </c>
      <c r="X288" s="29">
        <f t="shared" si="54"/>
        <v>0</v>
      </c>
      <c r="Y288" s="29">
        <f t="shared" si="55"/>
        <v>0</v>
      </c>
    </row>
    <row r="289" spans="1:25">
      <c r="A289" s="12">
        <v>287</v>
      </c>
      <c r="B289" s="20">
        <v>42711</v>
      </c>
      <c r="C289" s="21">
        <v>0.95833333333333337</v>
      </c>
      <c r="D289" s="22" t="s">
        <v>397</v>
      </c>
      <c r="E289" s="25" t="s">
        <v>28</v>
      </c>
      <c r="F289" s="35"/>
      <c r="G289" s="23"/>
      <c r="H289" s="24"/>
      <c r="I289" s="51" t="s">
        <v>148</v>
      </c>
      <c r="J289" s="17"/>
      <c r="K289" s="137"/>
      <c r="L289" s="144">
        <f t="shared" si="49"/>
        <v>0</v>
      </c>
      <c r="M289" s="99"/>
      <c r="N289" s="99"/>
      <c r="R289" s="129">
        <f t="shared" si="56"/>
        <v>23.041666666666668</v>
      </c>
      <c r="S289" s="129">
        <f t="shared" si="57"/>
        <v>24</v>
      </c>
      <c r="T289" s="129" t="b">
        <f t="shared" si="50"/>
        <v>0</v>
      </c>
      <c r="U289" s="129" t="b">
        <f t="shared" si="51"/>
        <v>0</v>
      </c>
      <c r="V289" s="29">
        <f t="shared" si="52"/>
        <v>0</v>
      </c>
      <c r="W289" s="29">
        <f t="shared" si="53"/>
        <v>0</v>
      </c>
      <c r="X289" s="29">
        <f t="shared" si="54"/>
        <v>0</v>
      </c>
      <c r="Y289" s="29">
        <f t="shared" si="55"/>
        <v>0</v>
      </c>
    </row>
    <row r="290" spans="1:25">
      <c r="A290" s="12">
        <v>288</v>
      </c>
      <c r="B290" s="13">
        <v>42712</v>
      </c>
      <c r="C290" s="14">
        <v>2.8472222222222222E-2</v>
      </c>
      <c r="D290" s="113" t="s">
        <v>113</v>
      </c>
      <c r="E290" s="15" t="s">
        <v>113</v>
      </c>
      <c r="F290" s="33">
        <v>5</v>
      </c>
      <c r="G290" s="16">
        <v>42713</v>
      </c>
      <c r="H290" s="17">
        <v>0.42083333333333334</v>
      </c>
      <c r="I290" s="50" t="s">
        <v>299</v>
      </c>
      <c r="J290" s="17">
        <f t="shared" si="48"/>
        <v>0.3923611111111111</v>
      </c>
      <c r="K290" s="137"/>
      <c r="L290" s="144">
        <f t="shared" si="49"/>
        <v>0</v>
      </c>
      <c r="M290" s="99"/>
      <c r="N290" s="99"/>
      <c r="R290" s="129">
        <f t="shared" si="56"/>
        <v>23.971527777777776</v>
      </c>
      <c r="S290" s="129">
        <f t="shared" si="57"/>
        <v>23.579166666666666</v>
      </c>
      <c r="T290" s="129" t="b">
        <f t="shared" si="50"/>
        <v>0</v>
      </c>
      <c r="U290" s="129">
        <f t="shared" si="51"/>
        <v>24.392361111111111</v>
      </c>
      <c r="V290" s="29">
        <f t="shared" si="52"/>
        <v>0</v>
      </c>
      <c r="W290" s="29">
        <f t="shared" si="53"/>
        <v>0</v>
      </c>
      <c r="X290" s="29">
        <f t="shared" si="54"/>
        <v>9</v>
      </c>
      <c r="Y290" s="29">
        <f t="shared" si="55"/>
        <v>25</v>
      </c>
    </row>
    <row r="291" spans="1:25">
      <c r="A291" s="69">
        <v>289</v>
      </c>
      <c r="B291" s="70">
        <v>42712</v>
      </c>
      <c r="C291" s="71">
        <v>0.58194444444444449</v>
      </c>
      <c r="D291" s="114" t="s">
        <v>19</v>
      </c>
      <c r="E291" s="73" t="s">
        <v>401</v>
      </c>
      <c r="F291" s="74">
        <v>7.8</v>
      </c>
      <c r="G291" s="70">
        <v>42712</v>
      </c>
      <c r="H291" s="71">
        <v>0.73525462962962962</v>
      </c>
      <c r="I291" s="77" t="s">
        <v>290</v>
      </c>
      <c r="J291" s="71">
        <f t="shared" si="48"/>
        <v>0.15331018518518513</v>
      </c>
      <c r="K291" s="136" t="s">
        <v>123</v>
      </c>
      <c r="L291" s="144">
        <f t="shared" si="49"/>
        <v>1</v>
      </c>
      <c r="M291" s="99">
        <f>HOUR(J291)</f>
        <v>3</v>
      </c>
      <c r="N291" s="99">
        <f>MINUTE(J291)</f>
        <v>40</v>
      </c>
      <c r="R291" s="129">
        <f t="shared" si="56"/>
        <v>23.418055555555554</v>
      </c>
      <c r="S291" s="129">
        <f t="shared" si="57"/>
        <v>23.26474537037037</v>
      </c>
      <c r="T291" s="129" t="b">
        <f t="shared" si="50"/>
        <v>0</v>
      </c>
      <c r="U291" s="129" t="b">
        <f t="shared" si="51"/>
        <v>0</v>
      </c>
      <c r="V291" s="29">
        <f t="shared" si="52"/>
        <v>0</v>
      </c>
      <c r="W291" s="29">
        <f t="shared" si="53"/>
        <v>0</v>
      </c>
      <c r="X291" s="29">
        <f t="shared" si="54"/>
        <v>0</v>
      </c>
      <c r="Y291" s="29">
        <f t="shared" si="55"/>
        <v>0</v>
      </c>
    </row>
    <row r="292" spans="1:25">
      <c r="A292" s="12">
        <v>290</v>
      </c>
      <c r="B292" s="13">
        <v>42712</v>
      </c>
      <c r="C292" s="14">
        <v>0.66319444444444442</v>
      </c>
      <c r="D292" s="113" t="s">
        <v>38</v>
      </c>
      <c r="E292" s="15" t="s">
        <v>384</v>
      </c>
      <c r="F292" s="33">
        <v>5.0999999999999996</v>
      </c>
      <c r="G292" s="16">
        <v>42712</v>
      </c>
      <c r="H292" s="17">
        <v>0.13750000000000001</v>
      </c>
      <c r="I292" s="54" t="s">
        <v>284</v>
      </c>
      <c r="J292" s="17">
        <f t="shared" si="48"/>
        <v>0.52569444444444446</v>
      </c>
      <c r="K292" s="137"/>
      <c r="L292" s="144">
        <f t="shared" si="49"/>
        <v>1</v>
      </c>
      <c r="M292" s="99">
        <f>HOUR(J292)</f>
        <v>12</v>
      </c>
      <c r="N292" s="99">
        <f>MINUTE(J292)</f>
        <v>37</v>
      </c>
      <c r="R292" s="129">
        <f t="shared" si="56"/>
        <v>23.336805555555557</v>
      </c>
      <c r="S292" s="129">
        <f t="shared" si="57"/>
        <v>23.862500000000001</v>
      </c>
      <c r="T292" s="129" t="b">
        <f t="shared" si="50"/>
        <v>0</v>
      </c>
      <c r="U292" s="129" t="b">
        <f t="shared" si="51"/>
        <v>0</v>
      </c>
      <c r="V292" s="29">
        <f t="shared" si="52"/>
        <v>0</v>
      </c>
      <c r="W292" s="29">
        <f t="shared" si="53"/>
        <v>0</v>
      </c>
      <c r="X292" s="29">
        <f t="shared" si="54"/>
        <v>0</v>
      </c>
      <c r="Y292" s="29">
        <f t="shared" si="55"/>
        <v>0</v>
      </c>
    </row>
    <row r="293" spans="1:25">
      <c r="A293" s="12">
        <v>291</v>
      </c>
      <c r="B293" s="20">
        <v>42712</v>
      </c>
      <c r="C293" s="21">
        <v>0.70347222222222217</v>
      </c>
      <c r="D293" s="22" t="s">
        <v>29</v>
      </c>
      <c r="E293" s="25" t="s">
        <v>29</v>
      </c>
      <c r="F293" s="35">
        <v>4.4000000000000004</v>
      </c>
      <c r="G293" s="23">
        <v>42712</v>
      </c>
      <c r="H293" s="24">
        <v>0.28819444444444448</v>
      </c>
      <c r="I293" s="53" t="s">
        <v>283</v>
      </c>
      <c r="J293" s="17">
        <f t="shared" si="48"/>
        <v>0.41527777777777769</v>
      </c>
      <c r="K293" s="137"/>
      <c r="L293" s="144">
        <f t="shared" si="49"/>
        <v>1</v>
      </c>
      <c r="M293" s="99">
        <f>HOUR(J293)</f>
        <v>9</v>
      </c>
      <c r="N293" s="99">
        <f>MINUTE(J293)</f>
        <v>58</v>
      </c>
      <c r="R293" s="129">
        <f t="shared" si="56"/>
        <v>23.296527777777779</v>
      </c>
      <c r="S293" s="129">
        <f t="shared" si="57"/>
        <v>23.711805555555557</v>
      </c>
      <c r="T293" s="129" t="b">
        <f t="shared" si="50"/>
        <v>0</v>
      </c>
      <c r="U293" s="129" t="b">
        <f t="shared" si="51"/>
        <v>0</v>
      </c>
      <c r="V293" s="29">
        <f t="shared" si="52"/>
        <v>0</v>
      </c>
      <c r="W293" s="29">
        <f t="shared" si="53"/>
        <v>0</v>
      </c>
      <c r="X293" s="29">
        <f t="shared" si="54"/>
        <v>0</v>
      </c>
      <c r="Y293" s="29">
        <f t="shared" si="55"/>
        <v>0</v>
      </c>
    </row>
    <row r="294" spans="1:25">
      <c r="A294" s="12">
        <v>292</v>
      </c>
      <c r="B294" s="13">
        <v>42714</v>
      </c>
      <c r="C294" s="14">
        <v>0.89097222222222217</v>
      </c>
      <c r="D294" s="111" t="s">
        <v>47</v>
      </c>
      <c r="E294" s="15" t="s">
        <v>8</v>
      </c>
      <c r="F294" s="34"/>
      <c r="G294" s="19">
        <v>42712</v>
      </c>
      <c r="H294" s="57">
        <v>0.41805555555555557</v>
      </c>
      <c r="I294" s="51" t="s">
        <v>302</v>
      </c>
      <c r="J294" s="57">
        <f t="shared" si="48"/>
        <v>0.4729166666666666</v>
      </c>
      <c r="K294" s="93" t="s">
        <v>188</v>
      </c>
      <c r="L294" s="144">
        <f t="shared" si="49"/>
        <v>0</v>
      </c>
      <c r="M294" s="99"/>
      <c r="N294" s="99"/>
      <c r="R294" s="129">
        <f t="shared" si="56"/>
        <v>23.109027777777779</v>
      </c>
      <c r="S294" s="129">
        <f t="shared" si="57"/>
        <v>23.581944444444446</v>
      </c>
      <c r="T294" s="129" t="b">
        <f t="shared" si="50"/>
        <v>0</v>
      </c>
      <c r="U294" s="129" t="b">
        <f t="shared" si="51"/>
        <v>0</v>
      </c>
      <c r="V294" s="29">
        <f t="shared" si="52"/>
        <v>0</v>
      </c>
      <c r="W294" s="29">
        <f t="shared" si="53"/>
        <v>0</v>
      </c>
      <c r="X294" s="29">
        <f t="shared" si="54"/>
        <v>0</v>
      </c>
      <c r="Y294" s="29">
        <f t="shared" si="55"/>
        <v>0</v>
      </c>
    </row>
    <row r="295" spans="1:25">
      <c r="A295" s="12">
        <v>293</v>
      </c>
      <c r="B295" s="20">
        <v>42715</v>
      </c>
      <c r="C295" s="21">
        <v>0.72013888888888899</v>
      </c>
      <c r="D295" s="22" t="s">
        <v>30</v>
      </c>
      <c r="E295" s="25" t="s">
        <v>30</v>
      </c>
      <c r="F295" s="35"/>
      <c r="G295" s="23"/>
      <c r="H295" s="24"/>
      <c r="I295" s="51" t="s">
        <v>148</v>
      </c>
      <c r="J295" s="17"/>
      <c r="K295" s="137"/>
      <c r="L295" s="144">
        <f t="shared" si="49"/>
        <v>0</v>
      </c>
      <c r="M295" s="99"/>
      <c r="N295" s="99"/>
      <c r="R295" s="129">
        <f t="shared" si="56"/>
        <v>23.27986111111111</v>
      </c>
      <c r="S295" s="129">
        <f t="shared" si="57"/>
        <v>24</v>
      </c>
      <c r="T295" s="129" t="b">
        <f t="shared" si="50"/>
        <v>0</v>
      </c>
      <c r="U295" s="129" t="b">
        <f t="shared" si="51"/>
        <v>0</v>
      </c>
      <c r="V295" s="29">
        <f t="shared" si="52"/>
        <v>0</v>
      </c>
      <c r="W295" s="29">
        <f t="shared" si="53"/>
        <v>0</v>
      </c>
      <c r="X295" s="29">
        <f t="shared" si="54"/>
        <v>0</v>
      </c>
      <c r="Y295" s="29">
        <f t="shared" si="55"/>
        <v>0</v>
      </c>
    </row>
    <row r="296" spans="1:25">
      <c r="A296" s="69">
        <v>294</v>
      </c>
      <c r="B296" s="70">
        <v>42715</v>
      </c>
      <c r="C296" s="71">
        <v>0.8652777777777777</v>
      </c>
      <c r="D296" s="114" t="s">
        <v>25</v>
      </c>
      <c r="E296" s="73" t="s">
        <v>380</v>
      </c>
      <c r="F296" s="74">
        <v>4.9000000000000004</v>
      </c>
      <c r="G296" s="70">
        <v>42715</v>
      </c>
      <c r="H296" s="71">
        <v>0.87291666666666667</v>
      </c>
      <c r="I296" s="77" t="s">
        <v>178</v>
      </c>
      <c r="J296" s="71">
        <f t="shared" si="48"/>
        <v>7.6388888888889728E-3</v>
      </c>
      <c r="K296" s="136" t="s">
        <v>123</v>
      </c>
      <c r="L296" s="144">
        <f t="shared" si="49"/>
        <v>1</v>
      </c>
      <c r="M296" s="99">
        <f>HOUR(J296)</f>
        <v>0</v>
      </c>
      <c r="N296" s="99">
        <f>MINUTE(J296)</f>
        <v>11</v>
      </c>
      <c r="R296" s="129">
        <f t="shared" si="56"/>
        <v>23.134722222222223</v>
      </c>
      <c r="S296" s="129">
        <f t="shared" si="57"/>
        <v>23.127083333333335</v>
      </c>
      <c r="T296" s="129" t="b">
        <f t="shared" si="50"/>
        <v>0</v>
      </c>
      <c r="U296" s="129" t="b">
        <f t="shared" si="51"/>
        <v>0</v>
      </c>
      <c r="V296" s="29">
        <f t="shared" si="52"/>
        <v>0</v>
      </c>
      <c r="W296" s="29">
        <f t="shared" si="53"/>
        <v>0</v>
      </c>
      <c r="X296" s="29">
        <f t="shared" si="54"/>
        <v>0</v>
      </c>
      <c r="Y296" s="29">
        <f t="shared" si="55"/>
        <v>0</v>
      </c>
    </row>
    <row r="297" spans="1:25">
      <c r="A297" s="12">
        <v>295</v>
      </c>
      <c r="B297" s="13">
        <v>42716</v>
      </c>
      <c r="C297" s="14">
        <v>0.19375000000000001</v>
      </c>
      <c r="D297" s="113" t="s">
        <v>38</v>
      </c>
      <c r="E297" s="15" t="s">
        <v>384</v>
      </c>
      <c r="F297" s="33">
        <v>4.5</v>
      </c>
      <c r="G297" s="16">
        <v>42715</v>
      </c>
      <c r="H297" s="17">
        <v>0.84444444444444444</v>
      </c>
      <c r="I297" s="50" t="s">
        <v>150</v>
      </c>
      <c r="J297" s="17">
        <f t="shared" si="48"/>
        <v>0.65069444444444446</v>
      </c>
      <c r="K297" s="137"/>
      <c r="L297" s="144">
        <f t="shared" si="49"/>
        <v>0</v>
      </c>
      <c r="M297" s="99"/>
      <c r="N297" s="99"/>
      <c r="R297" s="129">
        <f t="shared" si="56"/>
        <v>23.806249999999999</v>
      </c>
      <c r="S297" s="129">
        <f t="shared" si="57"/>
        <v>23.155555555555555</v>
      </c>
      <c r="T297" s="129">
        <f t="shared" si="50"/>
        <v>23.349305555555556</v>
      </c>
      <c r="U297" s="129" t="b">
        <f t="shared" si="51"/>
        <v>0</v>
      </c>
      <c r="V297" s="29">
        <f t="shared" si="52"/>
        <v>8</v>
      </c>
      <c r="W297" s="29">
        <f t="shared" si="53"/>
        <v>23</v>
      </c>
      <c r="X297" s="29">
        <f t="shared" si="54"/>
        <v>0</v>
      </c>
      <c r="Y297" s="29">
        <f t="shared" si="55"/>
        <v>0</v>
      </c>
    </row>
    <row r="298" spans="1:25">
      <c r="A298" s="69">
        <v>296</v>
      </c>
      <c r="B298" s="70">
        <v>42716</v>
      </c>
      <c r="C298" s="71">
        <v>0.43194444444444446</v>
      </c>
      <c r="D298" s="112" t="s">
        <v>47</v>
      </c>
      <c r="E298" s="73" t="s">
        <v>413</v>
      </c>
      <c r="F298" s="74">
        <v>4.5</v>
      </c>
      <c r="G298" s="70">
        <v>42716</v>
      </c>
      <c r="H298" s="71">
        <v>0.4680555555555555</v>
      </c>
      <c r="I298" s="77" t="s">
        <v>309</v>
      </c>
      <c r="J298" s="71">
        <f t="shared" si="48"/>
        <v>3.6111111111111038E-2</v>
      </c>
      <c r="K298" s="136" t="s">
        <v>123</v>
      </c>
      <c r="L298" s="144">
        <f t="shared" si="49"/>
        <v>1</v>
      </c>
      <c r="M298" s="99">
        <f>HOUR(J298)</f>
        <v>0</v>
      </c>
      <c r="N298" s="99">
        <f>MINUTE(J298)</f>
        <v>52</v>
      </c>
      <c r="R298" s="129">
        <f t="shared" si="56"/>
        <v>23.568055555555556</v>
      </c>
      <c r="S298" s="129">
        <f t="shared" si="57"/>
        <v>23.531944444444445</v>
      </c>
      <c r="T298" s="129" t="b">
        <f t="shared" si="50"/>
        <v>0</v>
      </c>
      <c r="U298" s="129" t="b">
        <f t="shared" si="51"/>
        <v>0</v>
      </c>
      <c r="V298" s="29">
        <f t="shared" si="52"/>
        <v>0</v>
      </c>
      <c r="W298" s="29">
        <f t="shared" si="53"/>
        <v>0</v>
      </c>
      <c r="X298" s="29">
        <f t="shared" si="54"/>
        <v>0</v>
      </c>
      <c r="Y298" s="29">
        <f t="shared" si="55"/>
        <v>0</v>
      </c>
    </row>
    <row r="299" spans="1:25">
      <c r="A299" s="69">
        <v>297</v>
      </c>
      <c r="B299" s="78">
        <v>42716</v>
      </c>
      <c r="C299" s="79">
        <v>0.55625000000000002</v>
      </c>
      <c r="D299" s="80" t="s">
        <v>17</v>
      </c>
      <c r="E299" s="83" t="s">
        <v>31</v>
      </c>
      <c r="F299" s="81">
        <v>3.3</v>
      </c>
      <c r="G299" s="78">
        <v>42716</v>
      </c>
      <c r="H299" s="79">
        <v>0.68402777777777779</v>
      </c>
      <c r="I299" s="82" t="s">
        <v>310</v>
      </c>
      <c r="J299" s="71">
        <f t="shared" si="48"/>
        <v>0.12777777777777777</v>
      </c>
      <c r="K299" s="136" t="s">
        <v>123</v>
      </c>
      <c r="L299" s="144">
        <f t="shared" si="49"/>
        <v>1</v>
      </c>
      <c r="M299" s="99">
        <f>HOUR(J299)</f>
        <v>3</v>
      </c>
      <c r="N299" s="99">
        <f>MINUTE(J299)</f>
        <v>4</v>
      </c>
      <c r="R299" s="129">
        <f t="shared" si="56"/>
        <v>23.443750000000001</v>
      </c>
      <c r="S299" s="129">
        <f t="shared" si="57"/>
        <v>23.315972222222221</v>
      </c>
      <c r="T299" s="129" t="b">
        <f t="shared" si="50"/>
        <v>0</v>
      </c>
      <c r="U299" s="129" t="b">
        <f t="shared" si="51"/>
        <v>0</v>
      </c>
      <c r="V299" s="29">
        <f t="shared" si="52"/>
        <v>0</v>
      </c>
      <c r="W299" s="29">
        <f t="shared" si="53"/>
        <v>0</v>
      </c>
      <c r="X299" s="29">
        <f t="shared" si="54"/>
        <v>0</v>
      </c>
      <c r="Y299" s="29">
        <f t="shared" si="55"/>
        <v>0</v>
      </c>
    </row>
    <row r="300" spans="1:25">
      <c r="A300" s="69">
        <v>298</v>
      </c>
      <c r="B300" s="70">
        <v>42716</v>
      </c>
      <c r="C300" s="71">
        <v>0.81319444444444444</v>
      </c>
      <c r="D300" s="112" t="s">
        <v>45</v>
      </c>
      <c r="E300" s="73" t="s">
        <v>45</v>
      </c>
      <c r="F300" s="74">
        <v>5</v>
      </c>
      <c r="G300" s="70">
        <v>42717</v>
      </c>
      <c r="H300" s="71">
        <v>1.6666666666666666E-2</v>
      </c>
      <c r="I300" s="77" t="s">
        <v>311</v>
      </c>
      <c r="J300" s="71">
        <f t="shared" si="48"/>
        <v>0.79652777777777772</v>
      </c>
      <c r="K300" s="136" t="s">
        <v>123</v>
      </c>
      <c r="L300" s="144">
        <f t="shared" si="49"/>
        <v>0</v>
      </c>
      <c r="M300" s="99">
        <f>HOUR(J300)</f>
        <v>19</v>
      </c>
      <c r="N300" s="99">
        <f>MINUTE(J300)</f>
        <v>7</v>
      </c>
      <c r="R300" s="129">
        <f t="shared" si="56"/>
        <v>23.186805555555555</v>
      </c>
      <c r="S300" s="129">
        <f t="shared" si="57"/>
        <v>23.983333333333334</v>
      </c>
      <c r="T300" s="129" t="b">
        <f t="shared" si="50"/>
        <v>0</v>
      </c>
      <c r="U300" s="129">
        <f t="shared" si="51"/>
        <v>23.203472222222221</v>
      </c>
      <c r="V300" s="29">
        <f t="shared" si="52"/>
        <v>0</v>
      </c>
      <c r="W300" s="29">
        <f t="shared" si="53"/>
        <v>0</v>
      </c>
      <c r="X300" s="29">
        <f t="shared" si="54"/>
        <v>4</v>
      </c>
      <c r="Y300" s="29">
        <f t="shared" si="55"/>
        <v>53</v>
      </c>
    </row>
    <row r="301" spans="1:25">
      <c r="A301" s="12">
        <v>299</v>
      </c>
      <c r="B301" s="13">
        <v>42716</v>
      </c>
      <c r="C301" s="14">
        <v>0.97499999999999998</v>
      </c>
      <c r="D301" s="111" t="s">
        <v>17</v>
      </c>
      <c r="E301" s="15" t="s">
        <v>17</v>
      </c>
      <c r="F301" s="33"/>
      <c r="G301" s="16">
        <v>42717</v>
      </c>
      <c r="H301" s="17">
        <v>0.97083333333333333</v>
      </c>
      <c r="I301" s="51" t="s">
        <v>406</v>
      </c>
      <c r="J301" s="17">
        <f t="shared" si="48"/>
        <v>4.1666666666666519E-3</v>
      </c>
      <c r="K301" s="137" t="s">
        <v>188</v>
      </c>
      <c r="L301" s="144">
        <f t="shared" si="49"/>
        <v>0</v>
      </c>
      <c r="M301" s="99"/>
      <c r="N301" s="99"/>
      <c r="R301" s="129">
        <f t="shared" si="56"/>
        <v>23.024999999999999</v>
      </c>
      <c r="S301" s="129">
        <f t="shared" si="57"/>
        <v>23.029166666666665</v>
      </c>
      <c r="T301" s="129" t="b">
        <f t="shared" si="50"/>
        <v>0</v>
      </c>
      <c r="U301" s="129">
        <f t="shared" si="51"/>
        <v>23.995833333333334</v>
      </c>
      <c r="V301" s="29">
        <f t="shared" si="52"/>
        <v>0</v>
      </c>
      <c r="W301" s="29">
        <f t="shared" si="53"/>
        <v>0</v>
      </c>
      <c r="X301" s="29">
        <f t="shared" si="54"/>
        <v>23</v>
      </c>
      <c r="Y301" s="29">
        <f t="shared" si="55"/>
        <v>54</v>
      </c>
    </row>
    <row r="302" spans="1:25">
      <c r="A302" s="12">
        <v>300</v>
      </c>
      <c r="B302" s="13">
        <v>42717</v>
      </c>
      <c r="C302" s="14">
        <v>2.7777777777777776E-2</v>
      </c>
      <c r="D302" s="111" t="s">
        <v>79</v>
      </c>
      <c r="E302" s="15" t="s">
        <v>79</v>
      </c>
      <c r="F302" s="33"/>
      <c r="G302" s="16"/>
      <c r="H302" s="17"/>
      <c r="I302" s="51" t="s">
        <v>148</v>
      </c>
      <c r="J302" s="17"/>
      <c r="K302" s="137"/>
      <c r="L302" s="144">
        <f t="shared" si="49"/>
        <v>0</v>
      </c>
      <c r="M302" s="99"/>
      <c r="N302" s="99"/>
      <c r="R302" s="129">
        <f t="shared" si="56"/>
        <v>23.972222222222221</v>
      </c>
      <c r="S302" s="129">
        <f t="shared" si="57"/>
        <v>24</v>
      </c>
      <c r="T302" s="129" t="b">
        <f t="shared" si="50"/>
        <v>0</v>
      </c>
      <c r="U302" s="129" t="b">
        <f t="shared" si="51"/>
        <v>0</v>
      </c>
      <c r="V302" s="29">
        <f t="shared" si="52"/>
        <v>0</v>
      </c>
      <c r="W302" s="29">
        <f t="shared" si="53"/>
        <v>0</v>
      </c>
      <c r="X302" s="29">
        <f t="shared" si="54"/>
        <v>0</v>
      </c>
      <c r="Y302" s="29">
        <f t="shared" si="55"/>
        <v>0</v>
      </c>
    </row>
    <row r="303" spans="1:25">
      <c r="A303" s="12">
        <v>301</v>
      </c>
      <c r="B303" s="13">
        <v>42717</v>
      </c>
      <c r="C303" s="14">
        <v>0.37638888888888888</v>
      </c>
      <c r="D303" s="111" t="s">
        <v>36</v>
      </c>
      <c r="E303" s="15" t="s">
        <v>87</v>
      </c>
      <c r="F303" s="33"/>
      <c r="G303" s="16"/>
      <c r="H303" s="17"/>
      <c r="I303" s="51" t="s">
        <v>407</v>
      </c>
      <c r="J303" s="17">
        <f t="shared" si="48"/>
        <v>0.37638888888888888</v>
      </c>
      <c r="K303" s="137" t="s">
        <v>188</v>
      </c>
      <c r="L303" s="144">
        <f t="shared" si="49"/>
        <v>0</v>
      </c>
      <c r="M303" s="99"/>
      <c r="N303" s="99"/>
      <c r="R303" s="129">
        <f t="shared" si="56"/>
        <v>23.62361111111111</v>
      </c>
      <c r="S303" s="129">
        <f t="shared" si="57"/>
        <v>24</v>
      </c>
      <c r="T303" s="129" t="b">
        <f t="shared" si="50"/>
        <v>0</v>
      </c>
      <c r="U303" s="129" t="b">
        <f t="shared" si="51"/>
        <v>0</v>
      </c>
      <c r="V303" s="29">
        <f t="shared" si="52"/>
        <v>0</v>
      </c>
      <c r="W303" s="29">
        <f t="shared" si="53"/>
        <v>0</v>
      </c>
      <c r="X303" s="29">
        <f t="shared" si="54"/>
        <v>0</v>
      </c>
      <c r="Y303" s="29">
        <f t="shared" si="55"/>
        <v>0</v>
      </c>
    </row>
    <row r="304" spans="1:25">
      <c r="A304" s="12">
        <v>302</v>
      </c>
      <c r="B304" s="13">
        <v>42717</v>
      </c>
      <c r="C304" s="14">
        <v>0.69930555555555562</v>
      </c>
      <c r="D304" s="111" t="s">
        <v>335</v>
      </c>
      <c r="E304" s="15" t="s">
        <v>94</v>
      </c>
      <c r="F304" s="33">
        <v>4.5</v>
      </c>
      <c r="G304" s="16">
        <v>42716</v>
      </c>
      <c r="H304" s="17">
        <v>0.63611111111111118</v>
      </c>
      <c r="I304" s="50" t="s">
        <v>323</v>
      </c>
      <c r="J304" s="17">
        <f t="shared" si="48"/>
        <v>6.3194444444444442E-2</v>
      </c>
      <c r="K304" s="137"/>
      <c r="L304" s="144">
        <f t="shared" si="49"/>
        <v>0</v>
      </c>
      <c r="M304" s="99"/>
      <c r="N304" s="99"/>
      <c r="R304" s="129">
        <f t="shared" si="56"/>
        <v>23.300694444444446</v>
      </c>
      <c r="S304" s="129">
        <f t="shared" si="57"/>
        <v>23.363888888888887</v>
      </c>
      <c r="T304" s="129">
        <f t="shared" si="50"/>
        <v>24.063194444444441</v>
      </c>
      <c r="U304" s="129" t="b">
        <f t="shared" si="51"/>
        <v>0</v>
      </c>
      <c r="V304" s="29">
        <f t="shared" si="52"/>
        <v>1</v>
      </c>
      <c r="W304" s="29">
        <f t="shared" si="53"/>
        <v>31</v>
      </c>
      <c r="X304" s="29">
        <f t="shared" si="54"/>
        <v>0</v>
      </c>
      <c r="Y304" s="29">
        <f t="shared" si="55"/>
        <v>0</v>
      </c>
    </row>
    <row r="305" spans="1:25">
      <c r="A305" s="12">
        <v>303</v>
      </c>
      <c r="B305" s="13">
        <v>42717</v>
      </c>
      <c r="C305" s="14">
        <v>0.7284722222222223</v>
      </c>
      <c r="D305" s="111" t="s">
        <v>367</v>
      </c>
      <c r="E305" s="15" t="s">
        <v>408</v>
      </c>
      <c r="F305" s="33">
        <v>3.9</v>
      </c>
      <c r="G305" s="16">
        <v>42717</v>
      </c>
      <c r="H305" s="17">
        <v>0.14583333333333334</v>
      </c>
      <c r="I305" s="50" t="s">
        <v>92</v>
      </c>
      <c r="J305" s="17">
        <f t="shared" si="48"/>
        <v>0.58263888888888893</v>
      </c>
      <c r="K305" s="137"/>
      <c r="L305" s="144">
        <f t="shared" si="49"/>
        <v>1</v>
      </c>
      <c r="M305" s="99">
        <f>HOUR(J305)</f>
        <v>13</v>
      </c>
      <c r="N305" s="99">
        <f>MINUTE(J305)</f>
        <v>59</v>
      </c>
      <c r="R305" s="129">
        <f t="shared" si="56"/>
        <v>23.271527777777777</v>
      </c>
      <c r="S305" s="129">
        <f t="shared" si="57"/>
        <v>23.854166666666668</v>
      </c>
      <c r="T305" s="129" t="b">
        <f t="shared" si="50"/>
        <v>0</v>
      </c>
      <c r="U305" s="129" t="b">
        <f t="shared" si="51"/>
        <v>0</v>
      </c>
      <c r="V305" s="29">
        <f t="shared" si="52"/>
        <v>0</v>
      </c>
      <c r="W305" s="29">
        <f t="shared" si="53"/>
        <v>0</v>
      </c>
      <c r="X305" s="29">
        <f t="shared" si="54"/>
        <v>0</v>
      </c>
      <c r="Y305" s="29">
        <f t="shared" si="55"/>
        <v>0</v>
      </c>
    </row>
    <row r="306" spans="1:25">
      <c r="A306" s="12">
        <v>304</v>
      </c>
      <c r="B306" s="13">
        <v>42717</v>
      </c>
      <c r="C306" s="14">
        <v>0.80763888888888891</v>
      </c>
      <c r="D306" s="113" t="s">
        <v>158</v>
      </c>
      <c r="E306" s="15" t="s">
        <v>159</v>
      </c>
      <c r="F306" s="33">
        <v>3.7</v>
      </c>
      <c r="G306" s="16">
        <v>42717</v>
      </c>
      <c r="H306" s="17">
        <v>0.64027777777777783</v>
      </c>
      <c r="I306" s="50" t="s">
        <v>179</v>
      </c>
      <c r="J306" s="17">
        <f t="shared" si="48"/>
        <v>0.16736111111111107</v>
      </c>
      <c r="K306" s="137"/>
      <c r="L306" s="144">
        <f t="shared" si="49"/>
        <v>1</v>
      </c>
      <c r="M306" s="99">
        <f>HOUR(J306)</f>
        <v>4</v>
      </c>
      <c r="N306" s="99">
        <f>MINUTE(J306)</f>
        <v>1</v>
      </c>
      <c r="R306" s="129">
        <f t="shared" si="56"/>
        <v>23.192361111111111</v>
      </c>
      <c r="S306" s="129">
        <f t="shared" si="57"/>
        <v>23.359722222222221</v>
      </c>
      <c r="T306" s="129" t="b">
        <f t="shared" si="50"/>
        <v>0</v>
      </c>
      <c r="U306" s="129" t="b">
        <f t="shared" si="51"/>
        <v>0</v>
      </c>
      <c r="V306" s="29">
        <f t="shared" si="52"/>
        <v>0</v>
      </c>
      <c r="W306" s="29">
        <f t="shared" si="53"/>
        <v>0</v>
      </c>
      <c r="X306" s="29">
        <f t="shared" si="54"/>
        <v>0</v>
      </c>
      <c r="Y306" s="29">
        <f t="shared" si="55"/>
        <v>0</v>
      </c>
    </row>
    <row r="307" spans="1:25">
      <c r="A307" s="12">
        <v>305</v>
      </c>
      <c r="B307" s="13">
        <v>42718</v>
      </c>
      <c r="C307" s="14">
        <v>0.15208333333333332</v>
      </c>
      <c r="D307" s="113" t="s">
        <v>155</v>
      </c>
      <c r="E307" s="15" t="s">
        <v>155</v>
      </c>
      <c r="F307" s="33">
        <v>4.5</v>
      </c>
      <c r="G307" s="16">
        <v>42716</v>
      </c>
      <c r="H307" s="17">
        <v>0.94166666666666676</v>
      </c>
      <c r="I307" s="50" t="s">
        <v>324</v>
      </c>
      <c r="J307" s="17">
        <f t="shared" si="48"/>
        <v>0.78958333333333341</v>
      </c>
      <c r="K307" s="137"/>
      <c r="L307" s="144">
        <f t="shared" si="49"/>
        <v>0</v>
      </c>
      <c r="M307" s="99"/>
      <c r="N307" s="99"/>
      <c r="R307" s="129">
        <f t="shared" si="56"/>
        <v>23.847916666666666</v>
      </c>
      <c r="S307" s="129">
        <f t="shared" si="57"/>
        <v>23.058333333333334</v>
      </c>
      <c r="T307" s="129" t="b">
        <f t="shared" si="50"/>
        <v>0</v>
      </c>
      <c r="U307" s="129" t="b">
        <f t="shared" si="51"/>
        <v>0</v>
      </c>
      <c r="V307" s="29">
        <f t="shared" si="52"/>
        <v>0</v>
      </c>
      <c r="W307" s="29">
        <f t="shared" si="53"/>
        <v>0</v>
      </c>
      <c r="X307" s="29">
        <f t="shared" si="54"/>
        <v>0</v>
      </c>
      <c r="Y307" s="29">
        <f t="shared" si="55"/>
        <v>0</v>
      </c>
    </row>
    <row r="308" spans="1:25">
      <c r="A308" s="12">
        <v>306</v>
      </c>
      <c r="B308" s="13">
        <v>42718</v>
      </c>
      <c r="C308" s="14">
        <v>0.38124999999999998</v>
      </c>
      <c r="D308" s="111" t="s">
        <v>149</v>
      </c>
      <c r="E308" s="15" t="s">
        <v>149</v>
      </c>
      <c r="F308" s="33"/>
      <c r="G308" s="16">
        <v>42718</v>
      </c>
      <c r="H308" s="17">
        <v>0.42222222222222222</v>
      </c>
      <c r="I308" s="51" t="s">
        <v>409</v>
      </c>
      <c r="J308" s="17">
        <f t="shared" si="48"/>
        <v>4.0972222222222243E-2</v>
      </c>
      <c r="K308" s="137" t="s">
        <v>188</v>
      </c>
      <c r="L308" s="144">
        <f t="shared" si="49"/>
        <v>1</v>
      </c>
      <c r="M308" s="99">
        <f>HOUR(J308)</f>
        <v>0</v>
      </c>
      <c r="N308" s="99">
        <f>MINUTE(J308)</f>
        <v>59</v>
      </c>
      <c r="R308" s="129">
        <f t="shared" si="56"/>
        <v>23.618749999999999</v>
      </c>
      <c r="S308" s="129">
        <f t="shared" si="57"/>
        <v>23.577777777777779</v>
      </c>
      <c r="T308" s="129" t="b">
        <f t="shared" si="50"/>
        <v>0</v>
      </c>
      <c r="U308" s="129" t="b">
        <f t="shared" si="51"/>
        <v>0</v>
      </c>
      <c r="V308" s="29">
        <f t="shared" si="52"/>
        <v>0</v>
      </c>
      <c r="W308" s="29">
        <f t="shared" si="53"/>
        <v>0</v>
      </c>
      <c r="X308" s="29">
        <f t="shared" si="54"/>
        <v>0</v>
      </c>
      <c r="Y308" s="29">
        <f t="shared" si="55"/>
        <v>0</v>
      </c>
    </row>
    <row r="309" spans="1:25">
      <c r="A309" s="12">
        <v>307</v>
      </c>
      <c r="B309" s="20">
        <v>42718</v>
      </c>
      <c r="C309" s="21">
        <v>0.41666666666666669</v>
      </c>
      <c r="D309" s="22" t="s">
        <v>33</v>
      </c>
      <c r="E309" s="25" t="s">
        <v>34</v>
      </c>
      <c r="F309" s="35">
        <v>4.5999999999999996</v>
      </c>
      <c r="G309" s="23">
        <v>42719</v>
      </c>
      <c r="H309" s="24">
        <v>2.0833333333333333E-3</v>
      </c>
      <c r="I309" s="53" t="s">
        <v>122</v>
      </c>
      <c r="J309" s="17">
        <f t="shared" si="48"/>
        <v>0.41458333333333336</v>
      </c>
      <c r="K309" s="137"/>
      <c r="L309" s="144">
        <f t="shared" si="49"/>
        <v>0</v>
      </c>
      <c r="M309" s="99"/>
      <c r="N309" s="99"/>
      <c r="R309" s="129">
        <f t="shared" si="56"/>
        <v>23.583333333333332</v>
      </c>
      <c r="S309" s="129">
        <f t="shared" si="57"/>
        <v>23.997916666666665</v>
      </c>
      <c r="T309" s="129" t="b">
        <f t="shared" si="50"/>
        <v>0</v>
      </c>
      <c r="U309" s="129">
        <f t="shared" si="51"/>
        <v>23.585416666666667</v>
      </c>
      <c r="V309" s="29">
        <f t="shared" si="52"/>
        <v>0</v>
      </c>
      <c r="W309" s="29">
        <f t="shared" si="53"/>
        <v>0</v>
      </c>
      <c r="X309" s="29">
        <f t="shared" si="54"/>
        <v>14</v>
      </c>
      <c r="Y309" s="29">
        <f t="shared" si="55"/>
        <v>3</v>
      </c>
    </row>
    <row r="310" spans="1:25">
      <c r="A310" s="69">
        <v>308</v>
      </c>
      <c r="B310" s="70">
        <v>42718</v>
      </c>
      <c r="C310" s="71">
        <v>0.44097222222222227</v>
      </c>
      <c r="D310" s="114" t="s">
        <v>146</v>
      </c>
      <c r="E310" s="73" t="s">
        <v>146</v>
      </c>
      <c r="F310" s="74">
        <v>4.2</v>
      </c>
      <c r="G310" s="70">
        <v>42718</v>
      </c>
      <c r="H310" s="71">
        <v>0.3888888888888889</v>
      </c>
      <c r="I310" s="77" t="s">
        <v>410</v>
      </c>
      <c r="J310" s="71">
        <f t="shared" si="48"/>
        <v>5.208333333333337E-2</v>
      </c>
      <c r="K310" s="136" t="s">
        <v>123</v>
      </c>
      <c r="L310" s="144">
        <f t="shared" si="49"/>
        <v>1</v>
      </c>
      <c r="M310" s="99">
        <f>HOUR(J310)</f>
        <v>1</v>
      </c>
      <c r="N310" s="99">
        <f>MINUTE(J310)</f>
        <v>15</v>
      </c>
      <c r="R310" s="129">
        <f t="shared" si="56"/>
        <v>23.559027777777779</v>
      </c>
      <c r="S310" s="129">
        <f t="shared" si="57"/>
        <v>23.611111111111111</v>
      </c>
      <c r="T310" s="129" t="b">
        <f t="shared" si="50"/>
        <v>0</v>
      </c>
      <c r="U310" s="129" t="b">
        <f t="shared" si="51"/>
        <v>0</v>
      </c>
      <c r="V310" s="29">
        <f t="shared" si="52"/>
        <v>0</v>
      </c>
      <c r="W310" s="29">
        <f t="shared" si="53"/>
        <v>0</v>
      </c>
      <c r="X310" s="29">
        <f t="shared" si="54"/>
        <v>0</v>
      </c>
      <c r="Y310" s="29">
        <f t="shared" si="55"/>
        <v>0</v>
      </c>
    </row>
    <row r="311" spans="1:25">
      <c r="A311" s="12">
        <v>309</v>
      </c>
      <c r="B311" s="20">
        <v>42718</v>
      </c>
      <c r="C311" s="21">
        <v>0.93680555555555556</v>
      </c>
      <c r="D311" s="22" t="s">
        <v>32</v>
      </c>
      <c r="E311" s="25" t="s">
        <v>32</v>
      </c>
      <c r="F311" s="35">
        <v>3.5</v>
      </c>
      <c r="G311" s="23">
        <v>42718</v>
      </c>
      <c r="H311" s="24">
        <v>0.58263888888888882</v>
      </c>
      <c r="I311" s="53" t="s">
        <v>411</v>
      </c>
      <c r="J311" s="17">
        <f t="shared" si="48"/>
        <v>0.35416666666666674</v>
      </c>
      <c r="K311" s="137"/>
      <c r="L311" s="144">
        <f t="shared" si="49"/>
        <v>1</v>
      </c>
      <c r="M311" s="99">
        <f>HOUR(J311)</f>
        <v>8</v>
      </c>
      <c r="N311" s="99">
        <f>MINUTE(J311)</f>
        <v>30</v>
      </c>
      <c r="R311" s="129">
        <f t="shared" si="56"/>
        <v>23.063194444444445</v>
      </c>
      <c r="S311" s="129">
        <f t="shared" si="57"/>
        <v>23.417361111111113</v>
      </c>
      <c r="T311" s="129" t="b">
        <f t="shared" si="50"/>
        <v>0</v>
      </c>
      <c r="U311" s="129" t="b">
        <f t="shared" si="51"/>
        <v>0</v>
      </c>
      <c r="V311" s="29">
        <f t="shared" si="52"/>
        <v>0</v>
      </c>
      <c r="W311" s="29">
        <f t="shared" si="53"/>
        <v>0</v>
      </c>
      <c r="X311" s="29">
        <f t="shared" si="54"/>
        <v>0</v>
      </c>
      <c r="Y311" s="29">
        <f t="shared" si="55"/>
        <v>0</v>
      </c>
    </row>
    <row r="312" spans="1:25">
      <c r="A312" s="12">
        <v>310</v>
      </c>
      <c r="B312" s="13">
        <v>42719</v>
      </c>
      <c r="C312" s="14">
        <v>0.38124999999999998</v>
      </c>
      <c r="D312" s="111" t="s">
        <v>149</v>
      </c>
      <c r="E312" s="25" t="s">
        <v>149</v>
      </c>
      <c r="F312" s="33"/>
      <c r="G312" s="16"/>
      <c r="H312" s="17"/>
      <c r="I312" s="51" t="s">
        <v>148</v>
      </c>
      <c r="J312" s="17"/>
      <c r="K312" s="137"/>
      <c r="L312" s="144"/>
      <c r="M312" s="99">
        <f>HOUR(J312)</f>
        <v>0</v>
      </c>
      <c r="N312" s="99">
        <f>MINUTE(J312)</f>
        <v>0</v>
      </c>
      <c r="R312" s="129">
        <f t="shared" si="56"/>
        <v>23.618749999999999</v>
      </c>
      <c r="S312" s="129">
        <f t="shared" si="57"/>
        <v>24</v>
      </c>
      <c r="T312" s="129" t="b">
        <f t="shared" si="50"/>
        <v>0</v>
      </c>
      <c r="U312" s="129" t="b">
        <f t="shared" si="51"/>
        <v>0</v>
      </c>
      <c r="V312" s="29">
        <f t="shared" si="52"/>
        <v>0</v>
      </c>
      <c r="W312" s="29">
        <f t="shared" si="53"/>
        <v>0</v>
      </c>
      <c r="X312" s="29">
        <f t="shared" si="54"/>
        <v>0</v>
      </c>
      <c r="Y312" s="29">
        <f t="shared" si="55"/>
        <v>0</v>
      </c>
    </row>
    <row r="313" spans="1:25">
      <c r="A313" s="12">
        <v>311</v>
      </c>
      <c r="B313" s="13">
        <v>42719</v>
      </c>
      <c r="C313" s="14">
        <v>0.78749999999999998</v>
      </c>
      <c r="D313" s="113" t="s">
        <v>153</v>
      </c>
      <c r="E313" s="15" t="s">
        <v>153</v>
      </c>
      <c r="F313" s="33"/>
      <c r="G313" s="16">
        <v>42717</v>
      </c>
      <c r="H313" s="17">
        <v>2.2916666666666669E-2</v>
      </c>
      <c r="I313" s="51" t="s">
        <v>415</v>
      </c>
      <c r="J313" s="17">
        <f t="shared" si="48"/>
        <v>0.76458333333333328</v>
      </c>
      <c r="K313" s="137" t="s">
        <v>188</v>
      </c>
      <c r="L313" s="144">
        <f t="shared" si="49"/>
        <v>0</v>
      </c>
      <c r="M313" s="99"/>
      <c r="N313" s="99"/>
      <c r="R313" s="129">
        <f t="shared" si="56"/>
        <v>23.212499999999999</v>
      </c>
      <c r="S313" s="129">
        <f t="shared" si="57"/>
        <v>23.977083333333333</v>
      </c>
      <c r="T313" s="129" t="b">
        <f t="shared" si="50"/>
        <v>0</v>
      </c>
      <c r="U313" s="129" t="b">
        <f t="shared" si="51"/>
        <v>0</v>
      </c>
      <c r="V313" s="29">
        <f t="shared" si="52"/>
        <v>0</v>
      </c>
      <c r="W313" s="29">
        <f t="shared" si="53"/>
        <v>0</v>
      </c>
      <c r="X313" s="29">
        <f t="shared" si="54"/>
        <v>0</v>
      </c>
      <c r="Y313" s="29">
        <f t="shared" si="55"/>
        <v>0</v>
      </c>
    </row>
    <row r="314" spans="1:25">
      <c r="A314" s="12">
        <v>312</v>
      </c>
      <c r="B314" s="20">
        <v>42719</v>
      </c>
      <c r="C314" s="21">
        <v>0.91666666666666663</v>
      </c>
      <c r="D314" s="22" t="s">
        <v>35</v>
      </c>
      <c r="E314" s="25" t="s">
        <v>35</v>
      </c>
      <c r="F314" s="35"/>
      <c r="G314" s="23"/>
      <c r="H314" s="24"/>
      <c r="I314" s="51" t="s">
        <v>148</v>
      </c>
      <c r="J314" s="17"/>
      <c r="K314" s="137"/>
      <c r="L314" s="144"/>
      <c r="M314" s="99">
        <f>HOUR(J314)</f>
        <v>0</v>
      </c>
      <c r="N314" s="99">
        <f>MINUTE(J314)</f>
        <v>0</v>
      </c>
      <c r="R314" s="129">
        <f t="shared" si="56"/>
        <v>23.083333333333332</v>
      </c>
      <c r="S314" s="129">
        <f t="shared" si="57"/>
        <v>24</v>
      </c>
      <c r="T314" s="129" t="b">
        <f t="shared" si="50"/>
        <v>0</v>
      </c>
      <c r="U314" s="129" t="b">
        <f t="shared" si="51"/>
        <v>0</v>
      </c>
      <c r="V314" s="29">
        <f t="shared" si="52"/>
        <v>0</v>
      </c>
      <c r="W314" s="29">
        <f t="shared" si="53"/>
        <v>0</v>
      </c>
      <c r="X314" s="29">
        <f t="shared" si="54"/>
        <v>0</v>
      </c>
      <c r="Y314" s="29">
        <f t="shared" si="55"/>
        <v>0</v>
      </c>
    </row>
    <row r="315" spans="1:25">
      <c r="A315" s="12">
        <v>313</v>
      </c>
      <c r="B315" s="20">
        <v>42720</v>
      </c>
      <c r="C315" s="21">
        <v>0.26597222222222222</v>
      </c>
      <c r="D315" s="22" t="s">
        <v>38</v>
      </c>
      <c r="E315" s="25" t="s">
        <v>38</v>
      </c>
      <c r="F315" s="35">
        <v>4.5</v>
      </c>
      <c r="G315" s="23">
        <v>42719</v>
      </c>
      <c r="H315" s="24">
        <v>0.83680555555555547</v>
      </c>
      <c r="I315" s="53" t="s">
        <v>150</v>
      </c>
      <c r="J315" s="17">
        <f t="shared" si="48"/>
        <v>0.5708333333333333</v>
      </c>
      <c r="K315" s="137"/>
      <c r="L315" s="144">
        <f t="shared" si="49"/>
        <v>0</v>
      </c>
      <c r="M315" s="99"/>
      <c r="N315" s="99"/>
      <c r="R315" s="129">
        <f t="shared" si="56"/>
        <v>23.734027777777779</v>
      </c>
      <c r="S315" s="129">
        <f t="shared" si="57"/>
        <v>23.163194444444443</v>
      </c>
      <c r="T315" s="129">
        <f t="shared" si="50"/>
        <v>23.429166666666664</v>
      </c>
      <c r="U315" s="129" t="b">
        <f t="shared" si="51"/>
        <v>0</v>
      </c>
      <c r="V315" s="29">
        <f t="shared" si="52"/>
        <v>10</v>
      </c>
      <c r="W315" s="29">
        <f t="shared" si="53"/>
        <v>18</v>
      </c>
      <c r="X315" s="29">
        <f t="shared" si="54"/>
        <v>0</v>
      </c>
      <c r="Y315" s="29">
        <f t="shared" si="55"/>
        <v>0</v>
      </c>
    </row>
    <row r="316" spans="1:25">
      <c r="A316" s="69">
        <v>314</v>
      </c>
      <c r="B316" s="70">
        <v>42720</v>
      </c>
      <c r="C316" s="71">
        <v>0.38124999999999998</v>
      </c>
      <c r="D316" s="112" t="s">
        <v>149</v>
      </c>
      <c r="E316" s="73" t="s">
        <v>149</v>
      </c>
      <c r="F316" s="74">
        <v>4.5</v>
      </c>
      <c r="G316" s="70">
        <v>42720</v>
      </c>
      <c r="H316" s="71">
        <v>0.28194444444444444</v>
      </c>
      <c r="I316" s="77" t="s">
        <v>149</v>
      </c>
      <c r="J316" s="71">
        <f t="shared" si="48"/>
        <v>9.9305555555555536E-2</v>
      </c>
      <c r="K316" s="136" t="s">
        <v>123</v>
      </c>
      <c r="L316" s="144">
        <f t="shared" si="49"/>
        <v>1</v>
      </c>
      <c r="M316" s="99">
        <f>HOUR(J316)</f>
        <v>2</v>
      </c>
      <c r="N316" s="99">
        <f>MINUTE(J316)</f>
        <v>23</v>
      </c>
      <c r="R316" s="129">
        <f t="shared" si="56"/>
        <v>23.618749999999999</v>
      </c>
      <c r="S316" s="129">
        <f t="shared" si="57"/>
        <v>23.718055555555555</v>
      </c>
      <c r="T316" s="129" t="b">
        <f t="shared" si="50"/>
        <v>0</v>
      </c>
      <c r="U316" s="129" t="b">
        <f t="shared" si="51"/>
        <v>0</v>
      </c>
      <c r="V316" s="29">
        <f t="shared" si="52"/>
        <v>0</v>
      </c>
      <c r="W316" s="29">
        <f t="shared" si="53"/>
        <v>0</v>
      </c>
      <c r="X316" s="29">
        <f t="shared" si="54"/>
        <v>0</v>
      </c>
      <c r="Y316" s="29">
        <f t="shared" si="55"/>
        <v>0</v>
      </c>
    </row>
    <row r="317" spans="1:25">
      <c r="A317" s="12">
        <v>315</v>
      </c>
      <c r="B317" s="20">
        <v>42720</v>
      </c>
      <c r="C317" s="21">
        <v>0.56944444444444442</v>
      </c>
      <c r="D317" s="22" t="s">
        <v>36</v>
      </c>
      <c r="E317" s="25" t="s">
        <v>37</v>
      </c>
      <c r="F317" s="35"/>
      <c r="G317" s="23">
        <v>42719</v>
      </c>
      <c r="H317" s="24">
        <v>0.22708333333333333</v>
      </c>
      <c r="I317" s="53" t="s">
        <v>416</v>
      </c>
      <c r="J317" s="71">
        <f t="shared" si="48"/>
        <v>0.34236111111111112</v>
      </c>
      <c r="K317" s="137" t="s">
        <v>188</v>
      </c>
      <c r="L317" s="144">
        <f t="shared" si="49"/>
        <v>0</v>
      </c>
      <c r="M317" s="99"/>
      <c r="N317" s="99"/>
      <c r="R317" s="129">
        <f t="shared" si="56"/>
        <v>23.430555555555557</v>
      </c>
      <c r="S317" s="129">
        <f t="shared" si="57"/>
        <v>23.772916666666667</v>
      </c>
      <c r="T317" s="129">
        <f t="shared" si="50"/>
        <v>24.34236111111111</v>
      </c>
      <c r="U317" s="129" t="b">
        <f t="shared" si="51"/>
        <v>0</v>
      </c>
      <c r="V317" s="29">
        <f t="shared" si="52"/>
        <v>8</v>
      </c>
      <c r="W317" s="29">
        <f t="shared" si="53"/>
        <v>13</v>
      </c>
      <c r="X317" s="29">
        <f t="shared" si="54"/>
        <v>0</v>
      </c>
      <c r="Y317" s="29">
        <f t="shared" si="55"/>
        <v>0</v>
      </c>
    </row>
    <row r="318" spans="1:25">
      <c r="A318" s="12">
        <v>316</v>
      </c>
      <c r="B318" s="13">
        <v>42721</v>
      </c>
      <c r="C318" s="14">
        <v>0.13680555555555554</v>
      </c>
      <c r="D318" s="113" t="s">
        <v>146</v>
      </c>
      <c r="E318" s="15" t="s">
        <v>147</v>
      </c>
      <c r="F318" s="33">
        <v>5.4</v>
      </c>
      <c r="G318" s="16">
        <v>42720</v>
      </c>
      <c r="H318" s="17">
        <v>0.4826388888888889</v>
      </c>
      <c r="I318" s="50" t="s">
        <v>146</v>
      </c>
      <c r="J318" s="17">
        <f t="shared" si="48"/>
        <v>0.34583333333333333</v>
      </c>
      <c r="K318" s="137"/>
      <c r="L318" s="144">
        <f t="shared" si="49"/>
        <v>0</v>
      </c>
      <c r="M318" s="99"/>
      <c r="N318" s="99"/>
      <c r="R318" s="129">
        <f t="shared" si="56"/>
        <v>23.863194444444446</v>
      </c>
      <c r="S318" s="129">
        <f t="shared" si="57"/>
        <v>23.517361111111111</v>
      </c>
      <c r="T318" s="129">
        <f t="shared" si="50"/>
        <v>23.654166666666665</v>
      </c>
      <c r="U318" s="129" t="b">
        <f t="shared" si="51"/>
        <v>0</v>
      </c>
      <c r="V318" s="29">
        <f t="shared" si="52"/>
        <v>15</v>
      </c>
      <c r="W318" s="29">
        <f t="shared" si="53"/>
        <v>42</v>
      </c>
      <c r="X318" s="29">
        <f t="shared" si="54"/>
        <v>0</v>
      </c>
      <c r="Y318" s="29">
        <f t="shared" si="55"/>
        <v>0</v>
      </c>
    </row>
    <row r="319" spans="1:25">
      <c r="A319" s="12">
        <v>317</v>
      </c>
      <c r="B319" s="13">
        <v>42721</v>
      </c>
      <c r="C319" s="14">
        <v>0.3215277777777778</v>
      </c>
      <c r="D319" s="113" t="s">
        <v>151</v>
      </c>
      <c r="E319" s="15" t="s">
        <v>151</v>
      </c>
      <c r="F319" s="33">
        <v>4.2</v>
      </c>
      <c r="G319" s="16">
        <v>42721</v>
      </c>
      <c r="H319" s="17">
        <v>0.22569444444444445</v>
      </c>
      <c r="I319" s="50" t="s">
        <v>152</v>
      </c>
      <c r="J319" s="17">
        <f t="shared" si="48"/>
        <v>9.5833333333333354E-2</v>
      </c>
      <c r="K319" s="137"/>
      <c r="L319" s="144">
        <f t="shared" si="49"/>
        <v>1</v>
      </c>
      <c r="M319" s="99">
        <f>HOUR(J319)</f>
        <v>2</v>
      </c>
      <c r="N319" s="99">
        <f>MINUTE(J319)</f>
        <v>18</v>
      </c>
      <c r="R319" s="129">
        <f t="shared" si="56"/>
        <v>23.678472222222222</v>
      </c>
      <c r="S319" s="129">
        <f t="shared" si="57"/>
        <v>23.774305555555557</v>
      </c>
      <c r="T319" s="129" t="b">
        <f t="shared" si="50"/>
        <v>0</v>
      </c>
      <c r="U319" s="129" t="b">
        <f t="shared" si="51"/>
        <v>0</v>
      </c>
      <c r="V319" s="29">
        <f t="shared" si="52"/>
        <v>0</v>
      </c>
      <c r="W319" s="29">
        <f t="shared" si="53"/>
        <v>0</v>
      </c>
      <c r="X319" s="29">
        <f t="shared" si="54"/>
        <v>0</v>
      </c>
      <c r="Y319" s="29">
        <f t="shared" si="55"/>
        <v>0</v>
      </c>
    </row>
    <row r="320" spans="1:25">
      <c r="A320" s="12">
        <v>318</v>
      </c>
      <c r="B320" s="20">
        <v>42721</v>
      </c>
      <c r="C320" s="21">
        <v>0.97430555555555554</v>
      </c>
      <c r="D320" s="22" t="s">
        <v>39</v>
      </c>
      <c r="E320" s="25" t="s">
        <v>39</v>
      </c>
      <c r="F320" s="35">
        <v>4.0999999999999996</v>
      </c>
      <c r="G320" s="23">
        <v>42722</v>
      </c>
      <c r="H320" s="24">
        <v>0.65138888888888891</v>
      </c>
      <c r="I320" s="53" t="s">
        <v>417</v>
      </c>
      <c r="J320" s="17">
        <f t="shared" si="48"/>
        <v>0.32291666666666663</v>
      </c>
      <c r="K320" s="137"/>
      <c r="L320" s="144">
        <f t="shared" si="49"/>
        <v>0</v>
      </c>
      <c r="M320" s="99"/>
      <c r="N320" s="99"/>
      <c r="R320" s="129">
        <f t="shared" si="56"/>
        <v>23.025694444444444</v>
      </c>
      <c r="S320" s="129">
        <f t="shared" si="57"/>
        <v>23.348611111111111</v>
      </c>
      <c r="T320" s="129" t="b">
        <f t="shared" si="50"/>
        <v>0</v>
      </c>
      <c r="U320" s="129">
        <f t="shared" si="51"/>
        <v>23.677083333333332</v>
      </c>
      <c r="V320" s="29">
        <f t="shared" si="52"/>
        <v>0</v>
      </c>
      <c r="W320" s="29">
        <f t="shared" si="53"/>
        <v>0</v>
      </c>
      <c r="X320" s="29">
        <f t="shared" si="54"/>
        <v>16</v>
      </c>
      <c r="Y320" s="29">
        <f t="shared" si="55"/>
        <v>15</v>
      </c>
    </row>
    <row r="321" spans="1:25">
      <c r="A321" s="12">
        <v>319</v>
      </c>
      <c r="B321" s="20">
        <v>42722</v>
      </c>
      <c r="C321" s="21">
        <v>0.88888888888888884</v>
      </c>
      <c r="D321" s="22" t="s">
        <v>40</v>
      </c>
      <c r="E321" s="25" t="s">
        <v>40</v>
      </c>
      <c r="F321" s="35">
        <v>3.8</v>
      </c>
      <c r="G321" s="23">
        <v>42723</v>
      </c>
      <c r="H321" s="24">
        <v>0.3666666666666667</v>
      </c>
      <c r="I321" s="50" t="s">
        <v>98</v>
      </c>
      <c r="J321" s="17">
        <f t="shared" si="48"/>
        <v>0.52222222222222214</v>
      </c>
      <c r="K321" s="137"/>
      <c r="L321" s="144">
        <f t="shared" si="49"/>
        <v>0</v>
      </c>
      <c r="M321" s="99"/>
      <c r="N321" s="99"/>
      <c r="R321" s="129">
        <f t="shared" si="56"/>
        <v>23.111111111111111</v>
      </c>
      <c r="S321" s="129">
        <f t="shared" si="57"/>
        <v>23.633333333333333</v>
      </c>
      <c r="T321" s="129" t="b">
        <f t="shared" si="50"/>
        <v>0</v>
      </c>
      <c r="U321" s="129">
        <f t="shared" si="51"/>
        <v>23.477777777777778</v>
      </c>
      <c r="V321" s="29">
        <f t="shared" si="52"/>
        <v>0</v>
      </c>
      <c r="W321" s="29">
        <f t="shared" si="53"/>
        <v>0</v>
      </c>
      <c r="X321" s="29">
        <f t="shared" si="54"/>
        <v>11</v>
      </c>
      <c r="Y321" s="29">
        <f t="shared" si="55"/>
        <v>28</v>
      </c>
    </row>
    <row r="322" spans="1:25">
      <c r="A322" s="12">
        <v>320</v>
      </c>
      <c r="B322" s="13">
        <v>42722</v>
      </c>
      <c r="C322" s="14">
        <v>0.97777777777777775</v>
      </c>
      <c r="D322" s="111" t="s">
        <v>51</v>
      </c>
      <c r="E322" s="15" t="s">
        <v>402</v>
      </c>
      <c r="F322" s="33">
        <v>4.7</v>
      </c>
      <c r="G322" s="16">
        <v>42723</v>
      </c>
      <c r="H322" s="17">
        <v>0.45624999999999999</v>
      </c>
      <c r="I322" s="50" t="s">
        <v>422</v>
      </c>
      <c r="J322" s="17">
        <f t="shared" si="48"/>
        <v>0.52152777777777781</v>
      </c>
      <c r="K322" s="137"/>
      <c r="L322" s="144">
        <f t="shared" si="49"/>
        <v>0</v>
      </c>
      <c r="M322" s="99"/>
      <c r="N322" s="99"/>
      <c r="R322" s="129">
        <f t="shared" si="56"/>
        <v>23.022222222222222</v>
      </c>
      <c r="S322" s="129">
        <f t="shared" si="57"/>
        <v>23.543749999999999</v>
      </c>
      <c r="T322" s="129" t="b">
        <f t="shared" si="50"/>
        <v>0</v>
      </c>
      <c r="U322" s="129">
        <f t="shared" si="51"/>
        <v>23.478472222222223</v>
      </c>
      <c r="V322" s="29">
        <f t="shared" si="52"/>
        <v>0</v>
      </c>
      <c r="W322" s="29">
        <f t="shared" si="53"/>
        <v>0</v>
      </c>
      <c r="X322" s="29">
        <f t="shared" si="54"/>
        <v>11</v>
      </c>
      <c r="Y322" s="29">
        <f t="shared" si="55"/>
        <v>29</v>
      </c>
    </row>
    <row r="323" spans="1:25">
      <c r="A323" s="12">
        <v>321</v>
      </c>
      <c r="B323" s="20">
        <v>42723</v>
      </c>
      <c r="C323" s="21">
        <v>4.1666666666666664E-2</v>
      </c>
      <c r="D323" s="22" t="s">
        <v>15</v>
      </c>
      <c r="E323" s="25" t="s">
        <v>41</v>
      </c>
      <c r="F323" s="35">
        <v>4.7</v>
      </c>
      <c r="G323" s="23">
        <v>42722</v>
      </c>
      <c r="H323" s="24">
        <v>0.9770833333333333</v>
      </c>
      <c r="I323" s="53" t="s">
        <v>418</v>
      </c>
      <c r="J323" s="17">
        <f t="shared" ref="J323:J381" si="58">ABS(C323-H323)</f>
        <v>0.93541666666666667</v>
      </c>
      <c r="K323" s="137"/>
      <c r="L323" s="144">
        <f t="shared" si="49"/>
        <v>0</v>
      </c>
      <c r="M323" s="99"/>
      <c r="N323" s="99"/>
      <c r="R323" s="129">
        <f t="shared" si="56"/>
        <v>23.958333333333332</v>
      </c>
      <c r="S323" s="129">
        <f t="shared" si="57"/>
        <v>23.022916666666667</v>
      </c>
      <c r="T323" s="129">
        <f t="shared" si="50"/>
        <v>23.064583333333335</v>
      </c>
      <c r="U323" s="129" t="b">
        <f t="shared" si="51"/>
        <v>0</v>
      </c>
      <c r="V323" s="29">
        <f t="shared" si="52"/>
        <v>1</v>
      </c>
      <c r="W323" s="29">
        <f t="shared" si="53"/>
        <v>33</v>
      </c>
      <c r="X323" s="29">
        <f t="shared" si="54"/>
        <v>0</v>
      </c>
      <c r="Y323" s="29">
        <f t="shared" si="55"/>
        <v>0</v>
      </c>
    </row>
    <row r="324" spans="1:25">
      <c r="A324" s="12">
        <v>322</v>
      </c>
      <c r="B324" s="13">
        <v>42723</v>
      </c>
      <c r="C324" s="14">
        <v>5.2083333333333336E-2</v>
      </c>
      <c r="D324" s="113" t="s">
        <v>142</v>
      </c>
      <c r="E324" s="15" t="s">
        <v>403</v>
      </c>
      <c r="F324" s="33">
        <v>4.5</v>
      </c>
      <c r="G324" s="16">
        <v>42723</v>
      </c>
      <c r="H324" s="17">
        <v>0.10972222222222222</v>
      </c>
      <c r="I324" s="50" t="s">
        <v>419</v>
      </c>
      <c r="J324" s="17">
        <f t="shared" si="58"/>
        <v>5.7638888888888885E-2</v>
      </c>
      <c r="K324" s="137"/>
      <c r="L324" s="144">
        <f t="shared" si="49"/>
        <v>1</v>
      </c>
      <c r="M324" s="99">
        <f>HOUR(J324)</f>
        <v>1</v>
      </c>
      <c r="N324" s="99">
        <f>MINUTE(J324)</f>
        <v>23</v>
      </c>
      <c r="R324" s="129">
        <f t="shared" si="56"/>
        <v>23.947916666666668</v>
      </c>
      <c r="S324" s="129">
        <f t="shared" si="57"/>
        <v>23.890277777777779</v>
      </c>
      <c r="T324" s="129" t="b">
        <f t="shared" ref="T324:T386" si="59">IF(B324-G324=1,S324+C324)</f>
        <v>0</v>
      </c>
      <c r="U324" s="129" t="b">
        <f t="shared" ref="U324:U386" si="60">IF(B324-G324=-1,R324+H324)</f>
        <v>0</v>
      </c>
      <c r="V324" s="29">
        <f t="shared" ref="V324:V386" si="61">HOUR(T324)</f>
        <v>0</v>
      </c>
      <c r="W324" s="29">
        <f t="shared" ref="W324:W386" si="62">MINUTE(T324)</f>
        <v>0</v>
      </c>
      <c r="X324" s="29">
        <f t="shared" si="54"/>
        <v>0</v>
      </c>
      <c r="Y324" s="29">
        <f t="shared" si="55"/>
        <v>0</v>
      </c>
    </row>
    <row r="325" spans="1:25">
      <c r="A325" s="12">
        <v>323</v>
      </c>
      <c r="B325" s="20">
        <v>42723</v>
      </c>
      <c r="C325" s="21">
        <v>0.33333333333333331</v>
      </c>
      <c r="D325" s="22" t="s">
        <v>36</v>
      </c>
      <c r="E325" s="25" t="s">
        <v>44</v>
      </c>
      <c r="F325" s="35">
        <v>5</v>
      </c>
      <c r="G325" s="23">
        <v>42723</v>
      </c>
      <c r="H325" s="24">
        <v>0.69513888888888886</v>
      </c>
      <c r="I325" s="53" t="s">
        <v>424</v>
      </c>
      <c r="J325" s="17">
        <f t="shared" si="58"/>
        <v>0.36180555555555555</v>
      </c>
      <c r="K325" s="137"/>
      <c r="L325" s="144">
        <f t="shared" si="49"/>
        <v>1</v>
      </c>
      <c r="M325" s="99">
        <f>HOUR(J325)</f>
        <v>8</v>
      </c>
      <c r="N325" s="99">
        <f>MINUTE(J325)</f>
        <v>41</v>
      </c>
      <c r="R325" s="129">
        <f t="shared" si="56"/>
        <v>23.666666666666668</v>
      </c>
      <c r="S325" s="129">
        <f t="shared" si="57"/>
        <v>23.304861111111112</v>
      </c>
      <c r="T325" s="129" t="b">
        <f t="shared" si="59"/>
        <v>0</v>
      </c>
      <c r="U325" s="129" t="b">
        <f t="shared" si="60"/>
        <v>0</v>
      </c>
      <c r="V325" s="29">
        <f t="shared" si="61"/>
        <v>0</v>
      </c>
      <c r="W325" s="29">
        <f t="shared" si="62"/>
        <v>0</v>
      </c>
      <c r="X325" s="29">
        <f t="shared" si="54"/>
        <v>0</v>
      </c>
      <c r="Y325" s="29">
        <f t="shared" si="55"/>
        <v>0</v>
      </c>
    </row>
    <row r="326" spans="1:25">
      <c r="A326" s="12">
        <v>324</v>
      </c>
      <c r="B326" s="13">
        <v>42723</v>
      </c>
      <c r="C326" s="14">
        <v>0.43333333333333335</v>
      </c>
      <c r="D326" s="113" t="s">
        <v>113</v>
      </c>
      <c r="E326" s="15" t="s">
        <v>113</v>
      </c>
      <c r="F326" s="33">
        <v>5</v>
      </c>
      <c r="G326" s="16">
        <v>42723</v>
      </c>
      <c r="H326" s="17">
        <v>0.88749999999999996</v>
      </c>
      <c r="I326" s="50" t="s">
        <v>146</v>
      </c>
      <c r="J326" s="17">
        <f t="shared" si="58"/>
        <v>0.45416666666666661</v>
      </c>
      <c r="K326" s="137"/>
      <c r="L326" s="144">
        <f t="shared" ref="L326:L381" si="63">IF(B326=G326,1,0)</f>
        <v>1</v>
      </c>
      <c r="M326" s="99">
        <f>HOUR(J326)</f>
        <v>10</v>
      </c>
      <c r="N326" s="99">
        <f>MINUTE(J326)</f>
        <v>54</v>
      </c>
      <c r="R326" s="129">
        <f t="shared" si="56"/>
        <v>23.566666666666666</v>
      </c>
      <c r="S326" s="129">
        <f t="shared" si="57"/>
        <v>23.112500000000001</v>
      </c>
      <c r="T326" s="129" t="b">
        <f t="shared" si="59"/>
        <v>0</v>
      </c>
      <c r="U326" s="129" t="b">
        <f t="shared" si="60"/>
        <v>0</v>
      </c>
      <c r="V326" s="29">
        <f t="shared" si="61"/>
        <v>0</v>
      </c>
      <c r="W326" s="29">
        <f t="shared" si="62"/>
        <v>0</v>
      </c>
      <c r="X326" s="29">
        <f t="shared" si="54"/>
        <v>0</v>
      </c>
      <c r="Y326" s="29">
        <f t="shared" si="55"/>
        <v>0</v>
      </c>
    </row>
    <row r="327" spans="1:25">
      <c r="A327" s="12">
        <v>325</v>
      </c>
      <c r="B327" s="20">
        <v>42723</v>
      </c>
      <c r="C327" s="21">
        <v>0.85902777777777783</v>
      </c>
      <c r="D327" s="22" t="s">
        <v>42</v>
      </c>
      <c r="E327" s="25" t="s">
        <v>43</v>
      </c>
      <c r="F327" s="35">
        <v>3.4</v>
      </c>
      <c r="G327" s="23">
        <v>42723</v>
      </c>
      <c r="H327" s="24">
        <v>0.66180555555555554</v>
      </c>
      <c r="I327" s="53" t="s">
        <v>152</v>
      </c>
      <c r="J327" s="17">
        <f t="shared" si="58"/>
        <v>0.1972222222222223</v>
      </c>
      <c r="K327" s="137"/>
      <c r="L327" s="144">
        <f t="shared" si="63"/>
        <v>1</v>
      </c>
      <c r="M327" s="99">
        <f t="shared" ref="M327:M385" si="64">HOUR(J327)</f>
        <v>4</v>
      </c>
      <c r="N327" s="99">
        <f t="shared" ref="N327:N386" si="65">MINUTE(J327)</f>
        <v>44</v>
      </c>
      <c r="R327" s="129">
        <f t="shared" si="56"/>
        <v>23.140972222222221</v>
      </c>
      <c r="S327" s="129">
        <f t="shared" si="57"/>
        <v>23.338194444444444</v>
      </c>
      <c r="T327" s="129" t="b">
        <f t="shared" si="59"/>
        <v>0</v>
      </c>
      <c r="U327" s="129" t="b">
        <f t="shared" si="60"/>
        <v>0</v>
      </c>
      <c r="V327" s="29">
        <f t="shared" si="61"/>
        <v>0</v>
      </c>
      <c r="W327" s="29">
        <f t="shared" si="62"/>
        <v>0</v>
      </c>
      <c r="X327" s="29">
        <f t="shared" si="54"/>
        <v>0</v>
      </c>
      <c r="Y327" s="29">
        <f t="shared" si="55"/>
        <v>0</v>
      </c>
    </row>
    <row r="328" spans="1:25">
      <c r="A328" s="12">
        <v>326</v>
      </c>
      <c r="B328" s="20">
        <v>42723</v>
      </c>
      <c r="C328" s="21">
        <v>0.95972222222222225</v>
      </c>
      <c r="D328" s="22" t="s">
        <v>45</v>
      </c>
      <c r="E328" s="25" t="s">
        <v>46</v>
      </c>
      <c r="F328" s="35">
        <v>5.4</v>
      </c>
      <c r="G328" s="23">
        <v>42722</v>
      </c>
      <c r="H328" s="24">
        <v>0.80347222222222225</v>
      </c>
      <c r="I328" s="53" t="s">
        <v>45</v>
      </c>
      <c r="J328" s="17">
        <f t="shared" si="58"/>
        <v>0.15625</v>
      </c>
      <c r="K328" s="137"/>
      <c r="L328" s="144">
        <f t="shared" si="63"/>
        <v>0</v>
      </c>
      <c r="M328" s="99"/>
      <c r="N328" s="99"/>
      <c r="R328" s="129">
        <f t="shared" si="56"/>
        <v>23.040277777777778</v>
      </c>
      <c r="S328" s="129">
        <f t="shared" si="57"/>
        <v>23.196527777777778</v>
      </c>
      <c r="T328" s="129">
        <f t="shared" si="59"/>
        <v>24.15625</v>
      </c>
      <c r="U328" s="129" t="b">
        <f t="shared" si="60"/>
        <v>0</v>
      </c>
      <c r="V328" s="29">
        <f t="shared" si="61"/>
        <v>3</v>
      </c>
      <c r="W328" s="29">
        <f t="shared" si="62"/>
        <v>45</v>
      </c>
      <c r="X328" s="29">
        <f t="shared" si="54"/>
        <v>0</v>
      </c>
      <c r="Y328" s="29">
        <f t="shared" si="55"/>
        <v>0</v>
      </c>
    </row>
    <row r="329" spans="1:25">
      <c r="A329" s="12">
        <v>327</v>
      </c>
      <c r="B329" s="20">
        <v>42723</v>
      </c>
      <c r="C329" s="21">
        <v>0.96875</v>
      </c>
      <c r="D329" s="22" t="s">
        <v>1</v>
      </c>
      <c r="E329" s="25" t="s">
        <v>421</v>
      </c>
      <c r="F329" s="35">
        <v>3.5</v>
      </c>
      <c r="G329" s="23">
        <v>42723</v>
      </c>
      <c r="H329" s="24">
        <v>0.49791666666666662</v>
      </c>
      <c r="I329" s="53" t="s">
        <v>423</v>
      </c>
      <c r="J329" s="17">
        <f t="shared" si="58"/>
        <v>0.47083333333333338</v>
      </c>
      <c r="K329" s="137"/>
      <c r="L329" s="144">
        <f t="shared" si="63"/>
        <v>1</v>
      </c>
      <c r="M329" s="99">
        <f t="shared" si="64"/>
        <v>11</v>
      </c>
      <c r="N329" s="99">
        <f t="shared" si="65"/>
        <v>18</v>
      </c>
      <c r="R329" s="129">
        <f t="shared" si="56"/>
        <v>23.03125</v>
      </c>
      <c r="S329" s="129">
        <f t="shared" si="57"/>
        <v>23.502083333333335</v>
      </c>
      <c r="T329" s="129" t="b">
        <f t="shared" si="59"/>
        <v>0</v>
      </c>
      <c r="U329" s="129" t="b">
        <f t="shared" si="60"/>
        <v>0</v>
      </c>
      <c r="V329" s="29">
        <f t="shared" si="61"/>
        <v>0</v>
      </c>
      <c r="W329" s="29">
        <f t="shared" si="62"/>
        <v>0</v>
      </c>
      <c r="X329" s="29">
        <f t="shared" si="54"/>
        <v>0</v>
      </c>
      <c r="Y329" s="29">
        <f t="shared" si="55"/>
        <v>0</v>
      </c>
    </row>
    <row r="330" spans="1:25">
      <c r="A330" s="12">
        <v>328</v>
      </c>
      <c r="B330" s="20">
        <v>42724</v>
      </c>
      <c r="C330" s="21">
        <v>0.41666666666666669</v>
      </c>
      <c r="D330" s="22" t="s">
        <v>47</v>
      </c>
      <c r="E330" s="25" t="s">
        <v>8</v>
      </c>
      <c r="F330" s="35"/>
      <c r="G330" s="23">
        <v>42724</v>
      </c>
      <c r="H330" s="24">
        <v>0.41944444444444445</v>
      </c>
      <c r="I330" s="52" t="s">
        <v>429</v>
      </c>
      <c r="J330" s="17">
        <f t="shared" si="58"/>
        <v>2.7777777777777679E-3</v>
      </c>
      <c r="K330" s="137" t="s">
        <v>188</v>
      </c>
      <c r="L330" s="144">
        <f t="shared" si="63"/>
        <v>1</v>
      </c>
      <c r="M330" s="99">
        <f t="shared" si="64"/>
        <v>0</v>
      </c>
      <c r="N330" s="99">
        <f t="shared" si="65"/>
        <v>4</v>
      </c>
      <c r="R330" s="129">
        <f t="shared" si="56"/>
        <v>23.583333333333332</v>
      </c>
      <c r="S330" s="129">
        <f t="shared" si="57"/>
        <v>23.580555555555556</v>
      </c>
      <c r="T330" s="129" t="b">
        <f t="shared" si="59"/>
        <v>0</v>
      </c>
      <c r="U330" s="129" t="b">
        <f t="shared" si="60"/>
        <v>0</v>
      </c>
      <c r="V330" s="29">
        <f t="shared" si="61"/>
        <v>0</v>
      </c>
      <c r="W330" s="29">
        <f t="shared" si="62"/>
        <v>0</v>
      </c>
      <c r="X330" s="29">
        <f t="shared" si="54"/>
        <v>0</v>
      </c>
      <c r="Y330" s="29">
        <f t="shared" si="55"/>
        <v>0</v>
      </c>
    </row>
    <row r="331" spans="1:25">
      <c r="A331" s="88">
        <v>329</v>
      </c>
      <c r="B331" s="89">
        <v>42724</v>
      </c>
      <c r="C331" s="90">
        <v>0.67708333333333337</v>
      </c>
      <c r="D331" s="115" t="s">
        <v>48</v>
      </c>
      <c r="E331" s="91" t="s">
        <v>414</v>
      </c>
      <c r="F331" s="35">
        <v>3.3</v>
      </c>
      <c r="G331" s="23">
        <v>42725</v>
      </c>
      <c r="H331" s="24">
        <v>9.0277777777777787E-3</v>
      </c>
      <c r="I331" s="53" t="s">
        <v>434</v>
      </c>
      <c r="J331" s="17">
        <f t="shared" si="58"/>
        <v>0.66805555555555562</v>
      </c>
      <c r="K331" s="137"/>
      <c r="L331" s="144">
        <f t="shared" si="63"/>
        <v>0</v>
      </c>
      <c r="M331" s="99"/>
      <c r="N331" s="99"/>
      <c r="R331" s="129">
        <f t="shared" si="56"/>
        <v>23.322916666666668</v>
      </c>
      <c r="S331" s="129">
        <f t="shared" si="57"/>
        <v>23.990972222222222</v>
      </c>
      <c r="T331" s="129" t="b">
        <f t="shared" si="59"/>
        <v>0</v>
      </c>
      <c r="U331" s="129">
        <f t="shared" si="60"/>
        <v>23.331944444444446</v>
      </c>
      <c r="V331" s="29">
        <f t="shared" si="61"/>
        <v>0</v>
      </c>
      <c r="W331" s="29">
        <f t="shared" si="62"/>
        <v>0</v>
      </c>
      <c r="X331" s="29">
        <f t="shared" si="54"/>
        <v>7</v>
      </c>
      <c r="Y331" s="29">
        <f t="shared" si="55"/>
        <v>58</v>
      </c>
    </row>
    <row r="332" spans="1:25">
      <c r="A332" s="12">
        <v>330</v>
      </c>
      <c r="B332" s="13">
        <v>42724</v>
      </c>
      <c r="C332" s="14">
        <v>0.7729166666666667</v>
      </c>
      <c r="D332" s="113" t="s">
        <v>45</v>
      </c>
      <c r="E332" s="15" t="s">
        <v>163</v>
      </c>
      <c r="F332" s="33">
        <v>4.9000000000000004</v>
      </c>
      <c r="G332" s="16">
        <v>42724</v>
      </c>
      <c r="H332" s="17">
        <v>4.9305555555555554E-2</v>
      </c>
      <c r="I332" s="50" t="s">
        <v>431</v>
      </c>
      <c r="J332" s="17">
        <f t="shared" si="58"/>
        <v>0.72361111111111109</v>
      </c>
      <c r="K332" s="137"/>
      <c r="L332" s="144">
        <f t="shared" si="63"/>
        <v>1</v>
      </c>
      <c r="M332" s="99">
        <f t="shared" si="64"/>
        <v>17</v>
      </c>
      <c r="N332" s="99">
        <f t="shared" si="65"/>
        <v>22</v>
      </c>
      <c r="R332" s="129">
        <f t="shared" si="56"/>
        <v>23.227083333333333</v>
      </c>
      <c r="S332" s="129">
        <f t="shared" si="57"/>
        <v>23.950694444444444</v>
      </c>
      <c r="T332" s="129" t="b">
        <f t="shared" si="59"/>
        <v>0</v>
      </c>
      <c r="U332" s="129" t="b">
        <f t="shared" si="60"/>
        <v>0</v>
      </c>
      <c r="V332" s="29">
        <f t="shared" si="61"/>
        <v>0</v>
      </c>
      <c r="W332" s="29">
        <f t="shared" si="62"/>
        <v>0</v>
      </c>
      <c r="X332" s="29">
        <f t="shared" si="54"/>
        <v>0</v>
      </c>
      <c r="Y332" s="29">
        <f t="shared" si="55"/>
        <v>0</v>
      </c>
    </row>
    <row r="333" spans="1:25">
      <c r="A333" s="12">
        <v>331</v>
      </c>
      <c r="B333" s="13">
        <v>42726</v>
      </c>
      <c r="C333" s="14">
        <v>7.0833333333333331E-2</v>
      </c>
      <c r="D333" s="113" t="s">
        <v>156</v>
      </c>
      <c r="E333" s="15" t="s">
        <v>156</v>
      </c>
      <c r="F333" s="33"/>
      <c r="G333" s="16"/>
      <c r="H333" s="17"/>
      <c r="I333" s="51" t="s">
        <v>148</v>
      </c>
      <c r="J333" s="17"/>
      <c r="K333" s="137"/>
      <c r="L333" s="144"/>
      <c r="M333" s="99"/>
      <c r="N333" s="99"/>
      <c r="R333" s="129">
        <f t="shared" si="56"/>
        <v>23.929166666666667</v>
      </c>
      <c r="S333" s="129">
        <f t="shared" si="57"/>
        <v>24</v>
      </c>
      <c r="T333" s="129" t="b">
        <f t="shared" si="59"/>
        <v>0</v>
      </c>
      <c r="U333" s="129" t="b">
        <f t="shared" si="60"/>
        <v>0</v>
      </c>
      <c r="V333" s="29">
        <f t="shared" si="61"/>
        <v>0</v>
      </c>
      <c r="W333" s="29">
        <f t="shared" si="62"/>
        <v>0</v>
      </c>
      <c r="X333" s="29">
        <f t="shared" si="54"/>
        <v>0</v>
      </c>
      <c r="Y333" s="29">
        <f t="shared" si="55"/>
        <v>0</v>
      </c>
    </row>
    <row r="334" spans="1:25">
      <c r="A334" s="12">
        <v>332</v>
      </c>
      <c r="B334" s="13">
        <v>42726</v>
      </c>
      <c r="C334" s="14">
        <v>0.31874999999999998</v>
      </c>
      <c r="D334" s="113" t="s">
        <v>146</v>
      </c>
      <c r="E334" s="15" t="s">
        <v>146</v>
      </c>
      <c r="F334" s="33">
        <v>3.6</v>
      </c>
      <c r="G334" s="16">
        <v>42725</v>
      </c>
      <c r="H334" s="17">
        <v>0.42222222222222222</v>
      </c>
      <c r="I334" s="50" t="s">
        <v>146</v>
      </c>
      <c r="J334" s="17">
        <f t="shared" si="58"/>
        <v>0.10347222222222224</v>
      </c>
      <c r="K334" s="137"/>
      <c r="L334" s="144">
        <f t="shared" si="63"/>
        <v>0</v>
      </c>
      <c r="M334" s="99"/>
      <c r="N334" s="99"/>
      <c r="R334" s="129">
        <f t="shared" si="56"/>
        <v>23.681249999999999</v>
      </c>
      <c r="S334" s="129">
        <f t="shared" si="57"/>
        <v>23.577777777777779</v>
      </c>
      <c r="T334" s="129">
        <f t="shared" si="59"/>
        <v>23.896527777777781</v>
      </c>
      <c r="U334" s="129" t="b">
        <f t="shared" si="60"/>
        <v>0</v>
      </c>
      <c r="V334" s="29">
        <f t="shared" si="61"/>
        <v>21</v>
      </c>
      <c r="W334" s="29">
        <f t="shared" si="62"/>
        <v>31</v>
      </c>
      <c r="X334" s="29">
        <f t="shared" si="54"/>
        <v>0</v>
      </c>
      <c r="Y334" s="29">
        <f t="shared" si="55"/>
        <v>0</v>
      </c>
    </row>
    <row r="335" spans="1:25">
      <c r="A335" s="12">
        <v>333</v>
      </c>
      <c r="B335" s="20">
        <v>42726</v>
      </c>
      <c r="C335" s="21">
        <v>0.38263888888888892</v>
      </c>
      <c r="D335" s="22" t="s">
        <v>2</v>
      </c>
      <c r="E335" s="25" t="s">
        <v>50</v>
      </c>
      <c r="F335" s="35">
        <v>5.0999999999999996</v>
      </c>
      <c r="G335" s="23">
        <v>42726</v>
      </c>
      <c r="H335" s="24">
        <v>0.12638888888888888</v>
      </c>
      <c r="I335" s="53" t="s">
        <v>436</v>
      </c>
      <c r="J335" s="17">
        <f t="shared" si="58"/>
        <v>0.25625000000000003</v>
      </c>
      <c r="K335" s="137"/>
      <c r="L335" s="144">
        <f t="shared" si="63"/>
        <v>1</v>
      </c>
      <c r="M335" s="99">
        <f t="shared" si="64"/>
        <v>6</v>
      </c>
      <c r="N335" s="99">
        <f t="shared" si="65"/>
        <v>9</v>
      </c>
      <c r="R335" s="129">
        <f t="shared" si="56"/>
        <v>23.617361111111112</v>
      </c>
      <c r="S335" s="129">
        <f t="shared" si="57"/>
        <v>23.87361111111111</v>
      </c>
      <c r="T335" s="129" t="b">
        <f t="shared" si="59"/>
        <v>0</v>
      </c>
      <c r="U335" s="129" t="b">
        <f t="shared" si="60"/>
        <v>0</v>
      </c>
      <c r="V335" s="29">
        <f t="shared" si="61"/>
        <v>0</v>
      </c>
      <c r="W335" s="29">
        <f t="shared" si="62"/>
        <v>0</v>
      </c>
      <c r="X335" s="29">
        <f t="shared" si="54"/>
        <v>0</v>
      </c>
      <c r="Y335" s="29">
        <f t="shared" si="55"/>
        <v>0</v>
      </c>
    </row>
    <row r="336" spans="1:25">
      <c r="A336" s="12">
        <v>334</v>
      </c>
      <c r="B336" s="13">
        <v>42726</v>
      </c>
      <c r="C336" s="14">
        <v>0.39583333333333331</v>
      </c>
      <c r="D336" s="111" t="s">
        <v>47</v>
      </c>
      <c r="E336" s="15" t="s">
        <v>8</v>
      </c>
      <c r="F336" s="33"/>
      <c r="G336" s="16"/>
      <c r="H336" s="17"/>
      <c r="I336" s="51" t="s">
        <v>148</v>
      </c>
      <c r="J336" s="17"/>
      <c r="K336" s="137"/>
      <c r="L336" s="144">
        <f t="shared" si="63"/>
        <v>0</v>
      </c>
      <c r="M336" s="99">
        <f t="shared" si="64"/>
        <v>0</v>
      </c>
      <c r="N336" s="99">
        <f t="shared" si="65"/>
        <v>0</v>
      </c>
      <c r="R336" s="129">
        <f t="shared" si="56"/>
        <v>23.604166666666668</v>
      </c>
      <c r="S336" s="129">
        <f t="shared" si="57"/>
        <v>24</v>
      </c>
      <c r="T336" s="129" t="b">
        <f t="shared" si="59"/>
        <v>0</v>
      </c>
      <c r="U336" s="129" t="b">
        <f t="shared" si="60"/>
        <v>0</v>
      </c>
      <c r="V336" s="29">
        <f t="shared" si="61"/>
        <v>0</v>
      </c>
      <c r="W336" s="29">
        <f t="shared" si="62"/>
        <v>0</v>
      </c>
      <c r="X336" s="29">
        <f t="shared" ref="X336:X386" si="66">HOUR(U336)</f>
        <v>0</v>
      </c>
      <c r="Y336" s="29">
        <f t="shared" ref="Y336:Y386" si="67">MINUTE(U336)</f>
        <v>0</v>
      </c>
    </row>
    <row r="337" spans="1:25">
      <c r="A337" s="12">
        <v>335</v>
      </c>
      <c r="B337" s="20">
        <v>42726</v>
      </c>
      <c r="C337" s="21">
        <v>0.4069444444444445</v>
      </c>
      <c r="D337" s="22" t="s">
        <v>38</v>
      </c>
      <c r="E337" s="25" t="s">
        <v>49</v>
      </c>
      <c r="F337" s="35"/>
      <c r="G337" s="23"/>
      <c r="H337" s="24"/>
      <c r="I337" s="51" t="s">
        <v>148</v>
      </c>
      <c r="J337" s="17"/>
      <c r="K337" s="137"/>
      <c r="L337" s="144">
        <f t="shared" si="63"/>
        <v>0</v>
      </c>
      <c r="M337" s="99">
        <f t="shared" si="64"/>
        <v>0</v>
      </c>
      <c r="N337" s="99">
        <f t="shared" si="65"/>
        <v>0</v>
      </c>
      <c r="R337" s="129">
        <f t="shared" si="56"/>
        <v>23.593055555555555</v>
      </c>
      <c r="S337" s="129">
        <f t="shared" si="57"/>
        <v>24</v>
      </c>
      <c r="T337" s="129" t="b">
        <f t="shared" si="59"/>
        <v>0</v>
      </c>
      <c r="U337" s="129" t="b">
        <f t="shared" si="60"/>
        <v>0</v>
      </c>
      <c r="V337" s="29">
        <f t="shared" si="61"/>
        <v>0</v>
      </c>
      <c r="W337" s="29">
        <f t="shared" si="62"/>
        <v>0</v>
      </c>
      <c r="X337" s="29">
        <f t="shared" si="66"/>
        <v>0</v>
      </c>
      <c r="Y337" s="29">
        <f t="shared" si="67"/>
        <v>0</v>
      </c>
    </row>
    <row r="338" spans="1:25">
      <c r="A338" s="69">
        <v>336</v>
      </c>
      <c r="B338" s="70">
        <v>42726</v>
      </c>
      <c r="C338" s="71">
        <v>0.59861111111111109</v>
      </c>
      <c r="D338" s="112" t="s">
        <v>51</v>
      </c>
      <c r="E338" s="73" t="s">
        <v>420</v>
      </c>
      <c r="F338" s="74">
        <v>4.2</v>
      </c>
      <c r="G338" s="70">
        <v>42725</v>
      </c>
      <c r="H338" s="71">
        <v>0.39652777777777781</v>
      </c>
      <c r="I338" s="77" t="s">
        <v>189</v>
      </c>
      <c r="J338" s="71">
        <f t="shared" si="58"/>
        <v>0.20208333333333328</v>
      </c>
      <c r="K338" s="136" t="s">
        <v>123</v>
      </c>
      <c r="L338" s="144">
        <f t="shared" si="63"/>
        <v>0</v>
      </c>
      <c r="M338" s="99"/>
      <c r="N338" s="99"/>
      <c r="R338" s="129">
        <f t="shared" si="56"/>
        <v>23.401388888888889</v>
      </c>
      <c r="S338" s="129">
        <f t="shared" si="57"/>
        <v>23.603472222222223</v>
      </c>
      <c r="T338" s="129">
        <f t="shared" si="59"/>
        <v>24.202083333333334</v>
      </c>
      <c r="U338" s="129" t="b">
        <f t="shared" si="60"/>
        <v>0</v>
      </c>
      <c r="V338" s="29">
        <f t="shared" si="61"/>
        <v>4</v>
      </c>
      <c r="W338" s="29">
        <f t="shared" si="62"/>
        <v>51</v>
      </c>
      <c r="X338" s="29">
        <f t="shared" si="66"/>
        <v>0</v>
      </c>
      <c r="Y338" s="29">
        <f t="shared" si="67"/>
        <v>0</v>
      </c>
    </row>
    <row r="339" spans="1:25">
      <c r="A339" s="12">
        <v>337</v>
      </c>
      <c r="B339" s="13">
        <v>42727</v>
      </c>
      <c r="C339" s="14">
        <v>2.4305555555555556E-2</v>
      </c>
      <c r="D339" s="113" t="s">
        <v>19</v>
      </c>
      <c r="E339" s="15" t="s">
        <v>19</v>
      </c>
      <c r="F339" s="33">
        <v>4.7</v>
      </c>
      <c r="G339" s="16">
        <v>42726</v>
      </c>
      <c r="H339" s="17">
        <v>0.94097222222222221</v>
      </c>
      <c r="I339" s="50" t="s">
        <v>440</v>
      </c>
      <c r="J339" s="17"/>
      <c r="K339" s="137"/>
      <c r="L339" s="144">
        <f t="shared" si="63"/>
        <v>0</v>
      </c>
      <c r="M339" s="99">
        <v>2</v>
      </c>
      <c r="N339" s="99">
        <f t="shared" si="65"/>
        <v>0</v>
      </c>
      <c r="R339" s="129">
        <f t="shared" si="56"/>
        <v>23.975694444444443</v>
      </c>
      <c r="S339" s="129">
        <f t="shared" si="57"/>
        <v>23.059027777777779</v>
      </c>
      <c r="T339" s="129">
        <f t="shared" si="59"/>
        <v>23.083333333333336</v>
      </c>
      <c r="U339" s="129" t="b">
        <f t="shared" si="60"/>
        <v>0</v>
      </c>
      <c r="V339" s="29">
        <f t="shared" si="61"/>
        <v>2</v>
      </c>
      <c r="W339" s="29">
        <f t="shared" si="62"/>
        <v>0</v>
      </c>
      <c r="X339" s="29">
        <f t="shared" si="66"/>
        <v>0</v>
      </c>
      <c r="Y339" s="29">
        <f t="shared" si="67"/>
        <v>0</v>
      </c>
    </row>
    <row r="340" spans="1:25">
      <c r="A340" s="12">
        <v>338</v>
      </c>
      <c r="B340" s="20">
        <v>42727</v>
      </c>
      <c r="C340" s="21">
        <v>8.3333333333333329E-2</v>
      </c>
      <c r="D340" s="22" t="s">
        <v>397</v>
      </c>
      <c r="E340" s="25" t="s">
        <v>430</v>
      </c>
      <c r="F340" s="35">
        <v>4.3</v>
      </c>
      <c r="G340" s="23">
        <v>42726</v>
      </c>
      <c r="H340" s="24">
        <v>0.11041666666666666</v>
      </c>
      <c r="I340" s="53" t="s">
        <v>437</v>
      </c>
      <c r="J340" s="17">
        <f t="shared" si="58"/>
        <v>2.7083333333333334E-2</v>
      </c>
      <c r="K340" s="137"/>
      <c r="L340" s="144">
        <f t="shared" si="63"/>
        <v>0</v>
      </c>
      <c r="M340" s="99">
        <f t="shared" si="64"/>
        <v>0</v>
      </c>
      <c r="N340" s="99">
        <f t="shared" si="65"/>
        <v>39</v>
      </c>
      <c r="R340" s="129">
        <f t="shared" si="56"/>
        <v>23.916666666666668</v>
      </c>
      <c r="S340" s="129">
        <f t="shared" si="57"/>
        <v>23.889583333333334</v>
      </c>
      <c r="T340" s="129">
        <f t="shared" si="59"/>
        <v>23.972916666666666</v>
      </c>
      <c r="U340" s="129" t="b">
        <f t="shared" si="60"/>
        <v>0</v>
      </c>
      <c r="V340" s="29">
        <f t="shared" si="61"/>
        <v>23</v>
      </c>
      <c r="W340" s="29">
        <f t="shared" si="62"/>
        <v>21</v>
      </c>
      <c r="X340" s="29">
        <f t="shared" si="66"/>
        <v>0</v>
      </c>
      <c r="Y340" s="29">
        <f t="shared" si="67"/>
        <v>0</v>
      </c>
    </row>
    <row r="341" spans="1:25">
      <c r="A341" s="12">
        <v>339</v>
      </c>
      <c r="B341" s="13">
        <v>42727</v>
      </c>
      <c r="C341" s="14">
        <v>0.18333333333333335</v>
      </c>
      <c r="D341" s="111" t="s">
        <v>17</v>
      </c>
      <c r="E341" s="15" t="s">
        <v>17</v>
      </c>
      <c r="F341" s="33"/>
      <c r="G341" s="16">
        <v>42727</v>
      </c>
      <c r="H341" s="17">
        <v>8.3333333333333329E-2</v>
      </c>
      <c r="I341" s="51" t="s">
        <v>438</v>
      </c>
      <c r="J341" s="17"/>
      <c r="K341" s="137" t="s">
        <v>188</v>
      </c>
      <c r="L341" s="144">
        <f t="shared" si="63"/>
        <v>1</v>
      </c>
      <c r="M341" s="99"/>
      <c r="N341" s="99"/>
      <c r="R341" s="129">
        <f t="shared" si="56"/>
        <v>23.816666666666666</v>
      </c>
      <c r="S341" s="129">
        <f t="shared" si="57"/>
        <v>23.916666666666668</v>
      </c>
      <c r="T341" s="129" t="b">
        <f t="shared" si="59"/>
        <v>0</v>
      </c>
      <c r="U341" s="129" t="b">
        <f t="shared" si="60"/>
        <v>0</v>
      </c>
      <c r="V341" s="29">
        <f t="shared" si="61"/>
        <v>0</v>
      </c>
      <c r="W341" s="29">
        <f t="shared" si="62"/>
        <v>0</v>
      </c>
      <c r="X341" s="29">
        <f t="shared" si="66"/>
        <v>0</v>
      </c>
      <c r="Y341" s="29">
        <f t="shared" si="67"/>
        <v>0</v>
      </c>
    </row>
    <row r="342" spans="1:25">
      <c r="A342" s="12">
        <v>340</v>
      </c>
      <c r="B342" s="20">
        <v>42727</v>
      </c>
      <c r="C342" s="21">
        <v>0.23194444444444443</v>
      </c>
      <c r="D342" s="22" t="s">
        <v>29</v>
      </c>
      <c r="E342" s="25" t="s">
        <v>29</v>
      </c>
      <c r="F342" s="35">
        <v>4.2</v>
      </c>
      <c r="G342" s="23">
        <v>42726</v>
      </c>
      <c r="H342" s="24">
        <v>0.68819444444444444</v>
      </c>
      <c r="I342" s="53" t="s">
        <v>439</v>
      </c>
      <c r="J342" s="17"/>
      <c r="K342" s="137"/>
      <c r="L342" s="144">
        <f t="shared" si="63"/>
        <v>0</v>
      </c>
      <c r="M342" s="99">
        <f t="shared" si="64"/>
        <v>0</v>
      </c>
      <c r="N342" s="99">
        <f t="shared" si="65"/>
        <v>0</v>
      </c>
      <c r="R342" s="129">
        <f t="shared" si="56"/>
        <v>23.768055555555556</v>
      </c>
      <c r="S342" s="129">
        <f t="shared" si="57"/>
        <v>23.311805555555555</v>
      </c>
      <c r="T342" s="129">
        <f t="shared" si="59"/>
        <v>23.543749999999999</v>
      </c>
      <c r="U342" s="129" t="b">
        <f t="shared" si="60"/>
        <v>0</v>
      </c>
      <c r="V342" s="29">
        <f t="shared" si="61"/>
        <v>13</v>
      </c>
      <c r="W342" s="29">
        <f t="shared" si="62"/>
        <v>3</v>
      </c>
      <c r="X342" s="29">
        <f t="shared" si="66"/>
        <v>0</v>
      </c>
      <c r="Y342" s="29">
        <f t="shared" si="67"/>
        <v>0</v>
      </c>
    </row>
    <row r="343" spans="1:25">
      <c r="A343" s="12">
        <v>341</v>
      </c>
      <c r="B343" s="20">
        <v>42727</v>
      </c>
      <c r="C343" s="21">
        <v>0.51388888888888895</v>
      </c>
      <c r="D343" s="22" t="s">
        <v>15</v>
      </c>
      <c r="E343" s="25" t="s">
        <v>53</v>
      </c>
      <c r="F343" s="35">
        <v>4.5</v>
      </c>
      <c r="G343" s="23">
        <v>42726</v>
      </c>
      <c r="H343" s="24">
        <v>0.12152777777777778</v>
      </c>
      <c r="I343" s="53" t="s">
        <v>441</v>
      </c>
      <c r="J343" s="17">
        <f t="shared" si="58"/>
        <v>0.39236111111111116</v>
      </c>
      <c r="K343" s="137"/>
      <c r="L343" s="144">
        <f t="shared" si="63"/>
        <v>0</v>
      </c>
      <c r="M343" s="99">
        <f t="shared" si="64"/>
        <v>9</v>
      </c>
      <c r="N343" s="99">
        <f t="shared" si="65"/>
        <v>25</v>
      </c>
      <c r="R343" s="129">
        <f t="shared" si="56"/>
        <v>23.486111111111111</v>
      </c>
      <c r="S343" s="129">
        <f t="shared" si="57"/>
        <v>23.878472222222221</v>
      </c>
      <c r="T343" s="129">
        <f t="shared" si="59"/>
        <v>24.392361111111111</v>
      </c>
      <c r="U343" s="129" t="b">
        <f t="shared" si="60"/>
        <v>0</v>
      </c>
      <c r="V343" s="29">
        <f t="shared" si="61"/>
        <v>9</v>
      </c>
      <c r="W343" s="29">
        <f t="shared" si="62"/>
        <v>25</v>
      </c>
      <c r="X343" s="29">
        <f t="shared" si="66"/>
        <v>0</v>
      </c>
      <c r="Y343" s="29">
        <f t="shared" si="67"/>
        <v>0</v>
      </c>
    </row>
    <row r="344" spans="1:25">
      <c r="A344" s="12">
        <v>342</v>
      </c>
      <c r="B344" s="20">
        <v>42727</v>
      </c>
      <c r="C344" s="21">
        <v>0.51875000000000004</v>
      </c>
      <c r="D344" s="22" t="s">
        <v>51</v>
      </c>
      <c r="E344" s="25" t="s">
        <v>52</v>
      </c>
      <c r="F344" s="35">
        <v>4.9000000000000004</v>
      </c>
      <c r="G344" s="23">
        <v>42728</v>
      </c>
      <c r="H344" s="24">
        <v>0.97638888888888886</v>
      </c>
      <c r="I344" s="53" t="s">
        <v>442</v>
      </c>
      <c r="J344" s="17">
        <f t="shared" si="58"/>
        <v>0.45763888888888882</v>
      </c>
      <c r="K344" s="137"/>
      <c r="L344" s="144">
        <f t="shared" si="63"/>
        <v>0</v>
      </c>
      <c r="M344" s="99">
        <f t="shared" si="64"/>
        <v>10</v>
      </c>
      <c r="N344" s="99">
        <f t="shared" si="65"/>
        <v>59</v>
      </c>
      <c r="R344" s="129">
        <f t="shared" si="56"/>
        <v>23.481249999999999</v>
      </c>
      <c r="S344" s="129">
        <f t="shared" si="57"/>
        <v>23.023611111111112</v>
      </c>
      <c r="T344" s="129" t="b">
        <f t="shared" si="59"/>
        <v>0</v>
      </c>
      <c r="U344" s="129">
        <f t="shared" si="60"/>
        <v>24.457638888888887</v>
      </c>
      <c r="V344" s="29">
        <f t="shared" si="61"/>
        <v>0</v>
      </c>
      <c r="W344" s="29">
        <f t="shared" si="62"/>
        <v>0</v>
      </c>
      <c r="X344" s="29">
        <f t="shared" si="66"/>
        <v>10</v>
      </c>
      <c r="Y344" s="29">
        <f t="shared" si="67"/>
        <v>59</v>
      </c>
    </row>
    <row r="345" spans="1:25">
      <c r="A345" s="12">
        <v>343</v>
      </c>
      <c r="B345" s="13">
        <v>42727</v>
      </c>
      <c r="C345" s="14">
        <v>0.87986111111111109</v>
      </c>
      <c r="D345" s="111" t="s">
        <v>33</v>
      </c>
      <c r="E345" s="15" t="s">
        <v>345</v>
      </c>
      <c r="F345" s="33">
        <v>4.5999999999999996</v>
      </c>
      <c r="G345" s="16">
        <v>42726</v>
      </c>
      <c r="H345" s="17">
        <v>0.69652777777777775</v>
      </c>
      <c r="I345" s="50" t="s">
        <v>117</v>
      </c>
      <c r="J345" s="17">
        <f t="shared" si="58"/>
        <v>0.18333333333333335</v>
      </c>
      <c r="K345" s="137"/>
      <c r="L345" s="144">
        <f t="shared" si="63"/>
        <v>0</v>
      </c>
      <c r="M345" s="99"/>
      <c r="N345" s="99"/>
      <c r="R345" s="129">
        <f t="shared" si="56"/>
        <v>23.120138888888889</v>
      </c>
      <c r="S345" s="129">
        <f t="shared" si="57"/>
        <v>23.303472222222222</v>
      </c>
      <c r="T345" s="129">
        <f t="shared" si="59"/>
        <v>24.183333333333334</v>
      </c>
      <c r="U345" s="129" t="b">
        <f t="shared" si="60"/>
        <v>0</v>
      </c>
      <c r="V345" s="29">
        <f t="shared" si="61"/>
        <v>4</v>
      </c>
      <c r="W345" s="29">
        <f t="shared" si="62"/>
        <v>24</v>
      </c>
      <c r="X345" s="29">
        <f t="shared" si="66"/>
        <v>0</v>
      </c>
      <c r="Y345" s="29">
        <f t="shared" si="67"/>
        <v>0</v>
      </c>
    </row>
    <row r="346" spans="1:25">
      <c r="A346" s="12">
        <v>344</v>
      </c>
      <c r="B346" s="13">
        <v>42727</v>
      </c>
      <c r="C346" s="14">
        <v>0.96597222222222223</v>
      </c>
      <c r="D346" s="113" t="s">
        <v>143</v>
      </c>
      <c r="E346" s="15" t="s">
        <v>145</v>
      </c>
      <c r="F346" s="33">
        <v>3.3</v>
      </c>
      <c r="G346" s="16">
        <v>42727</v>
      </c>
      <c r="H346" s="17">
        <v>0.62847222222222221</v>
      </c>
      <c r="I346" s="50" t="s">
        <v>145</v>
      </c>
      <c r="J346" s="17">
        <f t="shared" si="58"/>
        <v>0.33750000000000002</v>
      </c>
      <c r="K346" s="137"/>
      <c r="L346" s="144">
        <f t="shared" si="63"/>
        <v>1</v>
      </c>
      <c r="M346" s="99">
        <f t="shared" si="64"/>
        <v>8</v>
      </c>
      <c r="N346" s="99">
        <f t="shared" si="65"/>
        <v>6</v>
      </c>
      <c r="R346" s="129">
        <f t="shared" si="56"/>
        <v>23.034027777777776</v>
      </c>
      <c r="S346" s="129">
        <f t="shared" si="57"/>
        <v>23.371527777777779</v>
      </c>
      <c r="T346" s="129" t="b">
        <f t="shared" si="59"/>
        <v>0</v>
      </c>
      <c r="U346" s="129" t="b">
        <f t="shared" si="60"/>
        <v>0</v>
      </c>
      <c r="V346" s="29">
        <f t="shared" si="61"/>
        <v>0</v>
      </c>
      <c r="W346" s="29">
        <f t="shared" si="62"/>
        <v>0</v>
      </c>
      <c r="X346" s="29">
        <f t="shared" si="66"/>
        <v>0</v>
      </c>
      <c r="Y346" s="29">
        <f t="shared" si="67"/>
        <v>0</v>
      </c>
    </row>
    <row r="347" spans="1:25">
      <c r="A347" s="12">
        <v>345</v>
      </c>
      <c r="B347" s="13">
        <v>42727</v>
      </c>
      <c r="C347" s="14">
        <v>0.99930555555555556</v>
      </c>
      <c r="D347" s="111" t="s">
        <v>22</v>
      </c>
      <c r="E347" s="15" t="s">
        <v>404</v>
      </c>
      <c r="F347" s="33">
        <v>5</v>
      </c>
      <c r="G347" s="16">
        <v>42728</v>
      </c>
      <c r="H347" s="17">
        <v>0.81805555555555554</v>
      </c>
      <c r="I347" s="50" t="s">
        <v>443</v>
      </c>
      <c r="J347" s="17">
        <f t="shared" si="58"/>
        <v>0.18125000000000002</v>
      </c>
      <c r="K347" s="137"/>
      <c r="L347" s="144">
        <f t="shared" si="63"/>
        <v>0</v>
      </c>
      <c r="M347" s="99"/>
      <c r="N347" s="99"/>
      <c r="R347" s="129">
        <f t="shared" ref="R347:R386" si="68">24-C347</f>
        <v>23.000694444444445</v>
      </c>
      <c r="S347" s="129">
        <f t="shared" ref="S347:S386" si="69">24-H347</f>
        <v>23.181944444444444</v>
      </c>
      <c r="T347" s="129" t="b">
        <f t="shared" si="59"/>
        <v>0</v>
      </c>
      <c r="U347" s="129">
        <f t="shared" si="60"/>
        <v>23.818750000000001</v>
      </c>
      <c r="V347" s="29">
        <f t="shared" si="61"/>
        <v>0</v>
      </c>
      <c r="W347" s="29">
        <f t="shared" si="62"/>
        <v>0</v>
      </c>
      <c r="X347" s="29">
        <f t="shared" si="66"/>
        <v>19</v>
      </c>
      <c r="Y347" s="29">
        <f t="shared" si="67"/>
        <v>39</v>
      </c>
    </row>
    <row r="348" spans="1:25">
      <c r="A348" s="12">
        <v>346</v>
      </c>
      <c r="B348" s="20">
        <v>42728</v>
      </c>
      <c r="C348" s="21">
        <v>0.58333333333333337</v>
      </c>
      <c r="D348" s="22" t="s">
        <v>45</v>
      </c>
      <c r="E348" s="25" t="s">
        <v>54</v>
      </c>
      <c r="F348" s="35"/>
      <c r="G348" s="23"/>
      <c r="H348" s="24"/>
      <c r="I348" s="51" t="s">
        <v>148</v>
      </c>
      <c r="J348" s="17">
        <f t="shared" si="58"/>
        <v>0.58333333333333337</v>
      </c>
      <c r="K348" s="137"/>
      <c r="L348" s="144">
        <f t="shared" si="63"/>
        <v>0</v>
      </c>
      <c r="M348" s="99"/>
      <c r="N348" s="99"/>
      <c r="R348" s="129">
        <f t="shared" si="68"/>
        <v>23.416666666666668</v>
      </c>
      <c r="S348" s="129">
        <f t="shared" si="69"/>
        <v>24</v>
      </c>
      <c r="T348" s="129" t="b">
        <f t="shared" si="59"/>
        <v>0</v>
      </c>
      <c r="U348" s="129" t="b">
        <f t="shared" si="60"/>
        <v>0</v>
      </c>
      <c r="V348" s="29">
        <f t="shared" si="61"/>
        <v>0</v>
      </c>
      <c r="W348" s="29">
        <f t="shared" si="62"/>
        <v>0</v>
      </c>
      <c r="X348" s="29">
        <f t="shared" si="66"/>
        <v>0</v>
      </c>
      <c r="Y348" s="29">
        <f t="shared" si="67"/>
        <v>0</v>
      </c>
    </row>
    <row r="349" spans="1:25">
      <c r="A349" s="12">
        <v>347</v>
      </c>
      <c r="B349" s="13">
        <v>42728</v>
      </c>
      <c r="C349" s="14">
        <v>0.66111111111111109</v>
      </c>
      <c r="D349" s="113" t="s">
        <v>155</v>
      </c>
      <c r="E349" s="15" t="s">
        <v>155</v>
      </c>
      <c r="F349" s="33"/>
      <c r="G349" s="16"/>
      <c r="H349" s="17"/>
      <c r="I349" s="51" t="s">
        <v>148</v>
      </c>
      <c r="J349" s="17"/>
      <c r="K349" s="137"/>
      <c r="L349" s="144">
        <f t="shared" si="63"/>
        <v>0</v>
      </c>
      <c r="M349" s="99">
        <f t="shared" si="64"/>
        <v>0</v>
      </c>
      <c r="N349" s="99">
        <f t="shared" si="65"/>
        <v>0</v>
      </c>
      <c r="R349" s="129">
        <f t="shared" si="68"/>
        <v>23.338888888888889</v>
      </c>
      <c r="S349" s="129">
        <f t="shared" si="69"/>
        <v>24</v>
      </c>
      <c r="T349" s="129" t="b">
        <f t="shared" si="59"/>
        <v>0</v>
      </c>
      <c r="U349" s="129" t="b">
        <f t="shared" si="60"/>
        <v>0</v>
      </c>
      <c r="V349" s="29">
        <f t="shared" si="61"/>
        <v>0</v>
      </c>
      <c r="W349" s="29">
        <f t="shared" si="62"/>
        <v>0</v>
      </c>
      <c r="X349" s="29">
        <f t="shared" si="66"/>
        <v>0</v>
      </c>
      <c r="Y349" s="29">
        <f t="shared" si="67"/>
        <v>0</v>
      </c>
    </row>
    <row r="350" spans="1:25">
      <c r="A350" s="12">
        <v>348</v>
      </c>
      <c r="B350" s="13">
        <v>42729</v>
      </c>
      <c r="C350" s="14">
        <v>2.8472222222222222E-2</v>
      </c>
      <c r="D350" s="113" t="s">
        <v>45</v>
      </c>
      <c r="E350" s="15" t="s">
        <v>163</v>
      </c>
      <c r="F350" s="33"/>
      <c r="G350" s="16"/>
      <c r="H350" s="17"/>
      <c r="I350" s="51" t="s">
        <v>148</v>
      </c>
      <c r="J350" s="17"/>
      <c r="K350" s="137"/>
      <c r="L350" s="144">
        <f t="shared" si="63"/>
        <v>0</v>
      </c>
      <c r="M350" s="99">
        <f t="shared" si="64"/>
        <v>0</v>
      </c>
      <c r="N350" s="99">
        <f t="shared" si="65"/>
        <v>0</v>
      </c>
      <c r="R350" s="129">
        <f t="shared" si="68"/>
        <v>23.971527777777776</v>
      </c>
      <c r="S350" s="129">
        <f t="shared" si="69"/>
        <v>24</v>
      </c>
      <c r="T350" s="129" t="b">
        <f t="shared" si="59"/>
        <v>0</v>
      </c>
      <c r="U350" s="129" t="b">
        <f t="shared" si="60"/>
        <v>0</v>
      </c>
      <c r="V350" s="29">
        <f t="shared" si="61"/>
        <v>0</v>
      </c>
      <c r="W350" s="29">
        <f t="shared" si="62"/>
        <v>0</v>
      </c>
      <c r="X350" s="29">
        <f t="shared" si="66"/>
        <v>0</v>
      </c>
      <c r="Y350" s="29">
        <f t="shared" si="67"/>
        <v>0</v>
      </c>
    </row>
    <row r="351" spans="1:25">
      <c r="A351" s="12">
        <v>349</v>
      </c>
      <c r="B351" s="20">
        <v>42729</v>
      </c>
      <c r="C351" s="21">
        <v>0.33333333333333331</v>
      </c>
      <c r="D351" s="22" t="s">
        <v>45</v>
      </c>
      <c r="E351" s="25" t="s">
        <v>54</v>
      </c>
      <c r="F351" s="35"/>
      <c r="G351" s="23"/>
      <c r="H351" s="24"/>
      <c r="I351" s="51" t="s">
        <v>148</v>
      </c>
      <c r="J351" s="17"/>
      <c r="K351" s="137"/>
      <c r="L351" s="144">
        <f t="shared" si="63"/>
        <v>0</v>
      </c>
      <c r="M351" s="99">
        <f t="shared" si="64"/>
        <v>0</v>
      </c>
      <c r="N351" s="99">
        <f t="shared" si="65"/>
        <v>0</v>
      </c>
      <c r="R351" s="129">
        <f t="shared" si="68"/>
        <v>23.666666666666668</v>
      </c>
      <c r="S351" s="129">
        <f t="shared" si="69"/>
        <v>24</v>
      </c>
      <c r="T351" s="129" t="b">
        <f t="shared" si="59"/>
        <v>0</v>
      </c>
      <c r="U351" s="129" t="b">
        <f t="shared" si="60"/>
        <v>0</v>
      </c>
      <c r="V351" s="29">
        <f t="shared" si="61"/>
        <v>0</v>
      </c>
      <c r="W351" s="29">
        <f t="shared" si="62"/>
        <v>0</v>
      </c>
      <c r="X351" s="29">
        <f t="shared" si="66"/>
        <v>0</v>
      </c>
      <c r="Y351" s="29">
        <f t="shared" si="67"/>
        <v>0</v>
      </c>
    </row>
    <row r="352" spans="1:25">
      <c r="A352" s="12">
        <v>350</v>
      </c>
      <c r="B352" s="20">
        <v>42729</v>
      </c>
      <c r="C352" s="21">
        <v>0.5625</v>
      </c>
      <c r="D352" s="22" t="s">
        <v>56</v>
      </c>
      <c r="E352" s="25" t="s">
        <v>57</v>
      </c>
      <c r="F352" s="35"/>
      <c r="G352" s="23">
        <v>42729</v>
      </c>
      <c r="H352" s="24">
        <v>0.5708333333333333</v>
      </c>
      <c r="I352" s="52" t="s">
        <v>444</v>
      </c>
      <c r="J352" s="17"/>
      <c r="K352" s="137" t="s">
        <v>188</v>
      </c>
      <c r="L352" s="144">
        <f t="shared" si="63"/>
        <v>1</v>
      </c>
      <c r="M352" s="99">
        <f t="shared" si="64"/>
        <v>0</v>
      </c>
      <c r="N352" s="99">
        <f t="shared" si="65"/>
        <v>0</v>
      </c>
      <c r="R352" s="129">
        <f t="shared" si="68"/>
        <v>23.4375</v>
      </c>
      <c r="S352" s="129">
        <f t="shared" si="69"/>
        <v>23.429166666666667</v>
      </c>
      <c r="T352" s="129" t="b">
        <f t="shared" si="59"/>
        <v>0</v>
      </c>
      <c r="U352" s="129" t="b">
        <f t="shared" si="60"/>
        <v>0</v>
      </c>
      <c r="V352" s="29">
        <f t="shared" si="61"/>
        <v>0</v>
      </c>
      <c r="W352" s="29">
        <f t="shared" si="62"/>
        <v>0</v>
      </c>
      <c r="X352" s="29">
        <f t="shared" si="66"/>
        <v>0</v>
      </c>
      <c r="Y352" s="29">
        <f t="shared" si="67"/>
        <v>0</v>
      </c>
    </row>
    <row r="353" spans="1:25">
      <c r="A353" s="69">
        <v>351</v>
      </c>
      <c r="B353" s="78">
        <v>42729</v>
      </c>
      <c r="C353" s="79">
        <v>0.58333333333333337</v>
      </c>
      <c r="D353" s="80" t="s">
        <v>15</v>
      </c>
      <c r="E353" s="83" t="s">
        <v>55</v>
      </c>
      <c r="F353" s="81">
        <v>4.7</v>
      </c>
      <c r="G353" s="78">
        <v>42729</v>
      </c>
      <c r="H353" s="79">
        <v>0.66180555555555554</v>
      </c>
      <c r="I353" s="82" t="s">
        <v>445</v>
      </c>
      <c r="J353" s="71">
        <f t="shared" si="58"/>
        <v>7.8472222222222165E-2</v>
      </c>
      <c r="K353" s="136" t="s">
        <v>123</v>
      </c>
      <c r="L353" s="144">
        <f t="shared" si="63"/>
        <v>1</v>
      </c>
      <c r="M353" s="99">
        <f t="shared" si="64"/>
        <v>1</v>
      </c>
      <c r="N353" s="99">
        <f t="shared" si="65"/>
        <v>53</v>
      </c>
      <c r="R353" s="129">
        <f t="shared" si="68"/>
        <v>23.416666666666668</v>
      </c>
      <c r="S353" s="129">
        <f t="shared" si="69"/>
        <v>23.338194444444444</v>
      </c>
      <c r="T353" s="129" t="b">
        <f t="shared" si="59"/>
        <v>0</v>
      </c>
      <c r="U353" s="129" t="b">
        <f t="shared" si="60"/>
        <v>0</v>
      </c>
      <c r="V353" s="29">
        <f t="shared" si="61"/>
        <v>0</v>
      </c>
      <c r="W353" s="29">
        <f t="shared" si="62"/>
        <v>0</v>
      </c>
      <c r="X353" s="29">
        <f t="shared" si="66"/>
        <v>0</v>
      </c>
      <c r="Y353" s="29">
        <f t="shared" si="67"/>
        <v>0</v>
      </c>
    </row>
    <row r="354" spans="1:25">
      <c r="A354" s="12">
        <v>352</v>
      </c>
      <c r="B354" s="13">
        <v>42729</v>
      </c>
      <c r="C354" s="14">
        <v>0.87638888888888899</v>
      </c>
      <c r="D354" s="113" t="s">
        <v>143</v>
      </c>
      <c r="E354" s="15" t="s">
        <v>145</v>
      </c>
      <c r="F354" s="33">
        <v>4.3</v>
      </c>
      <c r="G354" s="16">
        <v>42729</v>
      </c>
      <c r="H354" s="17">
        <v>0.4826388888888889</v>
      </c>
      <c r="I354" s="50" t="s">
        <v>145</v>
      </c>
      <c r="J354" s="17">
        <f t="shared" si="58"/>
        <v>0.3937500000000001</v>
      </c>
      <c r="K354" s="137"/>
      <c r="L354" s="144">
        <f t="shared" si="63"/>
        <v>1</v>
      </c>
      <c r="M354" s="99">
        <f t="shared" si="64"/>
        <v>9</v>
      </c>
      <c r="N354" s="99">
        <f t="shared" si="65"/>
        <v>27</v>
      </c>
      <c r="R354" s="129">
        <f t="shared" si="68"/>
        <v>23.12361111111111</v>
      </c>
      <c r="S354" s="129">
        <f t="shared" si="69"/>
        <v>23.517361111111111</v>
      </c>
      <c r="T354" s="129" t="b">
        <f t="shared" si="59"/>
        <v>0</v>
      </c>
      <c r="U354" s="129" t="b">
        <f t="shared" si="60"/>
        <v>0</v>
      </c>
      <c r="V354" s="29">
        <f t="shared" si="61"/>
        <v>0</v>
      </c>
      <c r="W354" s="29">
        <f t="shared" si="62"/>
        <v>0</v>
      </c>
      <c r="X354" s="29">
        <f t="shared" si="66"/>
        <v>0</v>
      </c>
      <c r="Y354" s="29">
        <f t="shared" si="67"/>
        <v>0</v>
      </c>
    </row>
    <row r="355" spans="1:25">
      <c r="A355" s="12">
        <v>353</v>
      </c>
      <c r="B355" s="13">
        <v>42729</v>
      </c>
      <c r="C355" s="14">
        <v>0.9159722222222223</v>
      </c>
      <c r="D355" s="113" t="s">
        <v>152</v>
      </c>
      <c r="E355" s="15" t="s">
        <v>152</v>
      </c>
      <c r="F355" s="33">
        <v>4.5999999999999996</v>
      </c>
      <c r="G355" s="16">
        <v>42729</v>
      </c>
      <c r="H355" s="17">
        <v>0.57430555555555551</v>
      </c>
      <c r="I355" s="50" t="s">
        <v>152</v>
      </c>
      <c r="J355" s="17">
        <f t="shared" si="58"/>
        <v>0.34166666666666679</v>
      </c>
      <c r="K355" s="137"/>
      <c r="L355" s="144">
        <f t="shared" si="63"/>
        <v>1</v>
      </c>
      <c r="M355" s="99">
        <f t="shared" si="64"/>
        <v>8</v>
      </c>
      <c r="N355" s="99">
        <f t="shared" si="65"/>
        <v>12</v>
      </c>
      <c r="R355" s="129">
        <f t="shared" si="68"/>
        <v>23.084027777777777</v>
      </c>
      <c r="S355" s="129">
        <f t="shared" si="69"/>
        <v>23.425694444444446</v>
      </c>
      <c r="T355" s="129" t="b">
        <f t="shared" si="59"/>
        <v>0</v>
      </c>
      <c r="U355" s="129" t="b">
        <f t="shared" si="60"/>
        <v>0</v>
      </c>
      <c r="V355" s="29">
        <f t="shared" si="61"/>
        <v>0</v>
      </c>
      <c r="W355" s="29">
        <f t="shared" si="62"/>
        <v>0</v>
      </c>
      <c r="X355" s="29">
        <f t="shared" si="66"/>
        <v>0</v>
      </c>
      <c r="Y355" s="29">
        <f t="shared" si="67"/>
        <v>0</v>
      </c>
    </row>
    <row r="356" spans="1:25">
      <c r="A356" s="12">
        <v>354</v>
      </c>
      <c r="B356" s="13">
        <v>42730</v>
      </c>
      <c r="C356" s="14">
        <v>4.3055555555555562E-2</v>
      </c>
      <c r="D356" s="113" t="s">
        <v>113</v>
      </c>
      <c r="E356" s="15" t="s">
        <v>113</v>
      </c>
      <c r="F356" s="33"/>
      <c r="G356" s="16"/>
      <c r="H356" s="17"/>
      <c r="I356" s="51" t="s">
        <v>148</v>
      </c>
      <c r="J356" s="17"/>
      <c r="K356" s="137"/>
      <c r="L356" s="144">
        <f t="shared" si="63"/>
        <v>0</v>
      </c>
      <c r="M356" s="99"/>
      <c r="N356" s="99"/>
      <c r="R356" s="129">
        <f t="shared" si="68"/>
        <v>23.956944444444446</v>
      </c>
      <c r="S356" s="129">
        <f t="shared" si="69"/>
        <v>24</v>
      </c>
      <c r="T356" s="129" t="b">
        <f t="shared" si="59"/>
        <v>0</v>
      </c>
      <c r="U356" s="129" t="b">
        <f t="shared" si="60"/>
        <v>0</v>
      </c>
      <c r="V356" s="29">
        <f t="shared" si="61"/>
        <v>0</v>
      </c>
      <c r="W356" s="29">
        <f t="shared" si="62"/>
        <v>0</v>
      </c>
      <c r="X356" s="29">
        <f t="shared" si="66"/>
        <v>0</v>
      </c>
      <c r="Y356" s="29">
        <f t="shared" si="67"/>
        <v>0</v>
      </c>
    </row>
    <row r="357" spans="1:25">
      <c r="A357" s="12">
        <v>355</v>
      </c>
      <c r="B357" s="13">
        <v>42730</v>
      </c>
      <c r="C357" s="14">
        <v>0.3576388888888889</v>
      </c>
      <c r="D357" s="111" t="s">
        <v>80</v>
      </c>
      <c r="E357" s="15" t="s">
        <v>80</v>
      </c>
      <c r="F357" s="33">
        <v>2.9</v>
      </c>
      <c r="G357" s="16">
        <v>42729</v>
      </c>
      <c r="H357" s="17">
        <v>0.77847222222222223</v>
      </c>
      <c r="I357" s="51" t="s">
        <v>451</v>
      </c>
      <c r="J357" s="17">
        <f t="shared" si="58"/>
        <v>0.42083333333333334</v>
      </c>
      <c r="K357" s="137"/>
      <c r="L357" s="144">
        <f t="shared" si="63"/>
        <v>0</v>
      </c>
      <c r="M357" s="99"/>
      <c r="N357" s="99"/>
      <c r="R357" s="129">
        <f t="shared" si="68"/>
        <v>23.642361111111111</v>
      </c>
      <c r="S357" s="129">
        <f t="shared" si="69"/>
        <v>23.221527777777776</v>
      </c>
      <c r="T357" s="129">
        <f t="shared" si="59"/>
        <v>23.579166666666666</v>
      </c>
      <c r="U357" s="129" t="b">
        <f t="shared" si="60"/>
        <v>0</v>
      </c>
      <c r="V357" s="29">
        <f t="shared" si="61"/>
        <v>13</v>
      </c>
      <c r="W357" s="29">
        <f t="shared" si="62"/>
        <v>54</v>
      </c>
      <c r="X357" s="29">
        <f t="shared" si="66"/>
        <v>0</v>
      </c>
      <c r="Y357" s="29">
        <f t="shared" si="67"/>
        <v>0</v>
      </c>
    </row>
    <row r="358" spans="1:25">
      <c r="A358" s="12">
        <v>356</v>
      </c>
      <c r="B358" s="13">
        <v>42730</v>
      </c>
      <c r="C358" s="14">
        <v>0.40486111111111112</v>
      </c>
      <c r="D358" s="111" t="s">
        <v>33</v>
      </c>
      <c r="E358" s="15" t="s">
        <v>405</v>
      </c>
      <c r="F358" s="33">
        <v>4.3</v>
      </c>
      <c r="G358" s="16">
        <v>42729</v>
      </c>
      <c r="H358" s="17">
        <v>0.90208333333333324</v>
      </c>
      <c r="I358" s="50" t="s">
        <v>448</v>
      </c>
      <c r="J358" s="17">
        <f t="shared" si="58"/>
        <v>0.49722222222222212</v>
      </c>
      <c r="K358" s="137"/>
      <c r="L358" s="144">
        <f t="shared" si="63"/>
        <v>0</v>
      </c>
      <c r="M358" s="99"/>
      <c r="N358" s="99"/>
      <c r="R358" s="129">
        <f t="shared" si="68"/>
        <v>23.59513888888889</v>
      </c>
      <c r="S358" s="129">
        <f t="shared" si="69"/>
        <v>23.097916666666666</v>
      </c>
      <c r="T358" s="129">
        <f t="shared" si="59"/>
        <v>23.502777777777776</v>
      </c>
      <c r="U358" s="129" t="b">
        <f t="shared" si="60"/>
        <v>0</v>
      </c>
      <c r="V358" s="29">
        <f t="shared" si="61"/>
        <v>12</v>
      </c>
      <c r="W358" s="29">
        <f t="shared" si="62"/>
        <v>4</v>
      </c>
      <c r="X358" s="29">
        <f t="shared" si="66"/>
        <v>0</v>
      </c>
      <c r="Y358" s="29">
        <f t="shared" si="67"/>
        <v>0</v>
      </c>
    </row>
    <row r="359" spans="1:25">
      <c r="A359" s="12">
        <v>357</v>
      </c>
      <c r="B359" s="13">
        <v>42730</v>
      </c>
      <c r="C359" s="14">
        <v>0.71527777777777779</v>
      </c>
      <c r="D359" s="111" t="s">
        <v>79</v>
      </c>
      <c r="E359" s="15" t="s">
        <v>79</v>
      </c>
      <c r="F359" s="33">
        <v>3.2</v>
      </c>
      <c r="G359" s="16">
        <v>42731</v>
      </c>
      <c r="H359" s="17">
        <v>0.22291666666666665</v>
      </c>
      <c r="I359" s="50" t="s">
        <v>98</v>
      </c>
      <c r="J359" s="17">
        <f t="shared" si="58"/>
        <v>0.49236111111111114</v>
      </c>
      <c r="K359" s="137"/>
      <c r="L359" s="144">
        <f t="shared" si="63"/>
        <v>0</v>
      </c>
      <c r="M359" s="99"/>
      <c r="N359" s="99"/>
      <c r="R359" s="129">
        <f t="shared" si="68"/>
        <v>23.284722222222221</v>
      </c>
      <c r="S359" s="129">
        <f t="shared" si="69"/>
        <v>23.777083333333334</v>
      </c>
      <c r="T359" s="129" t="b">
        <f t="shared" si="59"/>
        <v>0</v>
      </c>
      <c r="U359" s="129">
        <f t="shared" si="60"/>
        <v>23.507638888888888</v>
      </c>
      <c r="V359" s="29">
        <f t="shared" si="61"/>
        <v>0</v>
      </c>
      <c r="W359" s="29">
        <f t="shared" si="62"/>
        <v>0</v>
      </c>
      <c r="X359" s="29">
        <f t="shared" si="66"/>
        <v>12</v>
      </c>
      <c r="Y359" s="29">
        <f t="shared" si="67"/>
        <v>11</v>
      </c>
    </row>
    <row r="360" spans="1:25">
      <c r="A360" s="69">
        <v>358</v>
      </c>
      <c r="B360" s="70">
        <v>42730</v>
      </c>
      <c r="C360" s="71">
        <v>0.81527777777777777</v>
      </c>
      <c r="D360" s="114" t="s">
        <v>157</v>
      </c>
      <c r="E360" s="73" t="s">
        <v>157</v>
      </c>
      <c r="F360" s="74">
        <v>3.5</v>
      </c>
      <c r="G360" s="70">
        <v>42730</v>
      </c>
      <c r="H360" s="71">
        <v>0.8305555555555556</v>
      </c>
      <c r="I360" s="77" t="s">
        <v>446</v>
      </c>
      <c r="J360" s="71">
        <f t="shared" si="58"/>
        <v>1.5277777777777835E-2</v>
      </c>
      <c r="K360" s="136" t="s">
        <v>123</v>
      </c>
      <c r="L360" s="144">
        <f t="shared" si="63"/>
        <v>1</v>
      </c>
      <c r="M360" s="99">
        <f t="shared" si="64"/>
        <v>0</v>
      </c>
      <c r="N360" s="99">
        <f t="shared" si="65"/>
        <v>22</v>
      </c>
      <c r="R360" s="129">
        <f t="shared" si="68"/>
        <v>23.184722222222224</v>
      </c>
      <c r="S360" s="129">
        <f t="shared" si="69"/>
        <v>23.169444444444444</v>
      </c>
      <c r="T360" s="129" t="b">
        <f t="shared" si="59"/>
        <v>0</v>
      </c>
      <c r="U360" s="129" t="b">
        <f t="shared" si="60"/>
        <v>0</v>
      </c>
      <c r="V360" s="29">
        <f t="shared" si="61"/>
        <v>0</v>
      </c>
      <c r="W360" s="29">
        <f t="shared" si="62"/>
        <v>0</v>
      </c>
      <c r="X360" s="29">
        <f t="shared" si="66"/>
        <v>0</v>
      </c>
      <c r="Y360" s="29">
        <f t="shared" si="67"/>
        <v>0</v>
      </c>
    </row>
    <row r="361" spans="1:25">
      <c r="A361" s="69">
        <v>359</v>
      </c>
      <c r="B361" s="78">
        <v>42731</v>
      </c>
      <c r="C361" s="79">
        <v>0.20833333333333334</v>
      </c>
      <c r="D361" s="80" t="s">
        <v>60</v>
      </c>
      <c r="E361" s="83" t="s">
        <v>60</v>
      </c>
      <c r="F361" s="81">
        <v>4.0999999999999996</v>
      </c>
      <c r="G361" s="78">
        <v>42731</v>
      </c>
      <c r="H361" s="79">
        <v>0.16527777777777777</v>
      </c>
      <c r="I361" s="82" t="s">
        <v>447</v>
      </c>
      <c r="J361" s="71">
        <f t="shared" si="58"/>
        <v>4.3055555555555569E-2</v>
      </c>
      <c r="K361" s="136" t="s">
        <v>123</v>
      </c>
      <c r="L361" s="144">
        <f t="shared" si="63"/>
        <v>1</v>
      </c>
      <c r="M361" s="99">
        <f t="shared" si="64"/>
        <v>1</v>
      </c>
      <c r="N361" s="99">
        <f t="shared" si="65"/>
        <v>2</v>
      </c>
      <c r="R361" s="129">
        <f t="shared" si="68"/>
        <v>23.791666666666668</v>
      </c>
      <c r="S361" s="129">
        <f t="shared" si="69"/>
        <v>23.834722222222222</v>
      </c>
      <c r="T361" s="129" t="b">
        <f t="shared" si="59"/>
        <v>0</v>
      </c>
      <c r="U361" s="129" t="b">
        <f t="shared" si="60"/>
        <v>0</v>
      </c>
      <c r="V361" s="29">
        <f t="shared" si="61"/>
        <v>0</v>
      </c>
      <c r="W361" s="29">
        <f t="shared" si="62"/>
        <v>0</v>
      </c>
      <c r="X361" s="29">
        <f t="shared" si="66"/>
        <v>0</v>
      </c>
      <c r="Y361" s="29">
        <f t="shared" si="67"/>
        <v>0</v>
      </c>
    </row>
    <row r="362" spans="1:25">
      <c r="A362" s="12">
        <v>360</v>
      </c>
      <c r="B362" s="13">
        <v>42731</v>
      </c>
      <c r="C362" s="14">
        <v>0.21736111111111112</v>
      </c>
      <c r="D362" s="113" t="s">
        <v>58</v>
      </c>
      <c r="E362" s="15" t="s">
        <v>59</v>
      </c>
      <c r="F362" s="33">
        <v>3.3</v>
      </c>
      <c r="G362" s="16">
        <v>42731</v>
      </c>
      <c r="H362" s="17">
        <v>0.45694444444444443</v>
      </c>
      <c r="I362" s="50" t="s">
        <v>449</v>
      </c>
      <c r="J362" s="17">
        <f t="shared" si="58"/>
        <v>0.23958333333333331</v>
      </c>
      <c r="K362" s="137"/>
      <c r="L362" s="144">
        <f t="shared" si="63"/>
        <v>1</v>
      </c>
      <c r="M362" s="99">
        <f t="shared" si="64"/>
        <v>5</v>
      </c>
      <c r="N362" s="99">
        <f t="shared" si="65"/>
        <v>45</v>
      </c>
      <c r="R362" s="129">
        <f t="shared" si="68"/>
        <v>23.78263888888889</v>
      </c>
      <c r="S362" s="129">
        <f t="shared" si="69"/>
        <v>23.543055555555554</v>
      </c>
      <c r="T362" s="129" t="b">
        <f t="shared" si="59"/>
        <v>0</v>
      </c>
      <c r="U362" s="129" t="b">
        <f t="shared" si="60"/>
        <v>0</v>
      </c>
      <c r="V362" s="29">
        <f t="shared" si="61"/>
        <v>0</v>
      </c>
      <c r="W362" s="29">
        <f t="shared" si="62"/>
        <v>0</v>
      </c>
      <c r="X362" s="29">
        <f t="shared" si="66"/>
        <v>0</v>
      </c>
      <c r="Y362" s="29">
        <f t="shared" si="67"/>
        <v>0</v>
      </c>
    </row>
    <row r="363" spans="1:25">
      <c r="A363" s="12">
        <v>361</v>
      </c>
      <c r="B363" s="13">
        <v>42731</v>
      </c>
      <c r="C363" s="14">
        <v>0.39444444444444443</v>
      </c>
      <c r="D363" s="113" t="s">
        <v>38</v>
      </c>
      <c r="E363" s="15" t="s">
        <v>150</v>
      </c>
      <c r="F363" s="33">
        <v>4.5999999999999996</v>
      </c>
      <c r="G363" s="16">
        <v>42731</v>
      </c>
      <c r="H363" s="17">
        <v>0.17152777777777775</v>
      </c>
      <c r="I363" s="50" t="s">
        <v>450</v>
      </c>
      <c r="J363" s="17">
        <f t="shared" si="58"/>
        <v>0.22291666666666668</v>
      </c>
      <c r="K363" s="137"/>
      <c r="L363" s="144">
        <f t="shared" si="63"/>
        <v>1</v>
      </c>
      <c r="M363" s="99">
        <f t="shared" si="64"/>
        <v>5</v>
      </c>
      <c r="N363" s="99">
        <f t="shared" si="65"/>
        <v>21</v>
      </c>
      <c r="R363" s="129">
        <f t="shared" si="68"/>
        <v>23.605555555555554</v>
      </c>
      <c r="S363" s="129">
        <f t="shared" si="69"/>
        <v>23.828472222222221</v>
      </c>
      <c r="T363" s="129" t="b">
        <f t="shared" si="59"/>
        <v>0</v>
      </c>
      <c r="U363" s="129" t="b">
        <f t="shared" si="60"/>
        <v>0</v>
      </c>
      <c r="V363" s="29">
        <f t="shared" si="61"/>
        <v>0</v>
      </c>
      <c r="W363" s="29">
        <f t="shared" si="62"/>
        <v>0</v>
      </c>
      <c r="X363" s="29">
        <f t="shared" si="66"/>
        <v>0</v>
      </c>
      <c r="Y363" s="29">
        <f t="shared" si="67"/>
        <v>0</v>
      </c>
    </row>
    <row r="364" spans="1:25">
      <c r="A364" s="69">
        <v>362</v>
      </c>
      <c r="B364" s="78">
        <v>42731</v>
      </c>
      <c r="C364" s="79">
        <v>0.41666666666666669</v>
      </c>
      <c r="D364" s="80" t="s">
        <v>58</v>
      </c>
      <c r="E364" s="83" t="s">
        <v>59</v>
      </c>
      <c r="F364" s="81">
        <v>3.3</v>
      </c>
      <c r="G364" s="78">
        <v>42731</v>
      </c>
      <c r="H364" s="79">
        <v>0.45694444444444443</v>
      </c>
      <c r="I364" s="77" t="s">
        <v>449</v>
      </c>
      <c r="J364" s="71">
        <f t="shared" si="58"/>
        <v>4.0277777777777746E-2</v>
      </c>
      <c r="K364" s="136" t="s">
        <v>123</v>
      </c>
      <c r="L364" s="144">
        <f t="shared" si="63"/>
        <v>1</v>
      </c>
      <c r="M364" s="99">
        <f t="shared" si="64"/>
        <v>0</v>
      </c>
      <c r="N364" s="99">
        <f t="shared" si="65"/>
        <v>58</v>
      </c>
      <c r="R364" s="129">
        <f t="shared" si="68"/>
        <v>23.583333333333332</v>
      </c>
      <c r="S364" s="129">
        <f t="shared" si="69"/>
        <v>23.543055555555554</v>
      </c>
      <c r="T364" s="129" t="b">
        <f t="shared" si="59"/>
        <v>0</v>
      </c>
      <c r="U364" s="129" t="b">
        <f t="shared" si="60"/>
        <v>0</v>
      </c>
      <c r="V364" s="29">
        <f t="shared" si="61"/>
        <v>0</v>
      </c>
      <c r="W364" s="29">
        <f t="shared" si="62"/>
        <v>0</v>
      </c>
      <c r="X364" s="29">
        <f t="shared" si="66"/>
        <v>0</v>
      </c>
      <c r="Y364" s="29">
        <f t="shared" si="67"/>
        <v>0</v>
      </c>
    </row>
    <row r="365" spans="1:25">
      <c r="A365" s="12">
        <v>363</v>
      </c>
      <c r="B365" s="20">
        <v>42731</v>
      </c>
      <c r="C365" s="21">
        <v>0.71319444444444446</v>
      </c>
      <c r="D365" s="22" t="s">
        <v>15</v>
      </c>
      <c r="E365" s="25" t="s">
        <v>16</v>
      </c>
      <c r="F365" s="35">
        <v>5</v>
      </c>
      <c r="G365" s="23">
        <v>42730</v>
      </c>
      <c r="H365" s="24">
        <v>0.76666666666666661</v>
      </c>
      <c r="I365" s="53" t="s">
        <v>187</v>
      </c>
      <c r="J365" s="17">
        <f t="shared" si="58"/>
        <v>5.3472222222222143E-2</v>
      </c>
      <c r="K365" s="137"/>
      <c r="L365" s="144">
        <f t="shared" si="63"/>
        <v>0</v>
      </c>
      <c r="M365" s="99"/>
      <c r="N365" s="99"/>
      <c r="R365" s="129">
        <f t="shared" si="68"/>
        <v>23.286805555555556</v>
      </c>
      <c r="S365" s="129">
        <f t="shared" si="69"/>
        <v>23.233333333333334</v>
      </c>
      <c r="T365" s="129">
        <f t="shared" si="59"/>
        <v>23.946527777777778</v>
      </c>
      <c r="U365" s="129" t="b">
        <f t="shared" si="60"/>
        <v>0</v>
      </c>
      <c r="V365" s="29">
        <f t="shared" si="61"/>
        <v>22</v>
      </c>
      <c r="W365" s="29">
        <f t="shared" si="62"/>
        <v>43</v>
      </c>
      <c r="X365" s="29">
        <f t="shared" si="66"/>
        <v>0</v>
      </c>
      <c r="Y365" s="29">
        <f t="shared" si="67"/>
        <v>0</v>
      </c>
    </row>
    <row r="366" spans="1:25">
      <c r="A366" s="69">
        <v>364</v>
      </c>
      <c r="B366" s="70">
        <v>42732</v>
      </c>
      <c r="C366" s="71">
        <v>7.9861111111111105E-2</v>
      </c>
      <c r="D366" s="114" t="s">
        <v>158</v>
      </c>
      <c r="E366" s="73" t="s">
        <v>160</v>
      </c>
      <c r="F366" s="74">
        <v>4.5</v>
      </c>
      <c r="G366" s="70">
        <v>42732</v>
      </c>
      <c r="H366" s="71">
        <v>4.5833333333333337E-2</v>
      </c>
      <c r="I366" s="77" t="s">
        <v>267</v>
      </c>
      <c r="J366" s="71">
        <f t="shared" si="58"/>
        <v>3.4027777777777768E-2</v>
      </c>
      <c r="K366" s="136" t="s">
        <v>123</v>
      </c>
      <c r="L366" s="144">
        <f t="shared" si="63"/>
        <v>1</v>
      </c>
      <c r="M366" s="99">
        <f t="shared" si="64"/>
        <v>0</v>
      </c>
      <c r="N366" s="99">
        <f t="shared" si="65"/>
        <v>49</v>
      </c>
      <c r="R366" s="129">
        <f t="shared" si="68"/>
        <v>23.920138888888889</v>
      </c>
      <c r="S366" s="129">
        <f t="shared" si="69"/>
        <v>23.954166666666666</v>
      </c>
      <c r="T366" s="129" t="b">
        <f t="shared" si="59"/>
        <v>0</v>
      </c>
      <c r="U366" s="129" t="b">
        <f t="shared" si="60"/>
        <v>0</v>
      </c>
      <c r="V366" s="29">
        <f t="shared" si="61"/>
        <v>0</v>
      </c>
      <c r="W366" s="29">
        <f t="shared" si="62"/>
        <v>0</v>
      </c>
      <c r="X366" s="29">
        <f t="shared" si="66"/>
        <v>0</v>
      </c>
      <c r="Y366" s="29">
        <f t="shared" si="67"/>
        <v>0</v>
      </c>
    </row>
    <row r="367" spans="1:25">
      <c r="A367" s="12">
        <v>365</v>
      </c>
      <c r="B367" s="13">
        <v>42732</v>
      </c>
      <c r="C367" s="14">
        <v>0.125</v>
      </c>
      <c r="D367" s="111" t="s">
        <v>33</v>
      </c>
      <c r="E367" s="15" t="s">
        <v>345</v>
      </c>
      <c r="F367" s="33">
        <v>4</v>
      </c>
      <c r="G367" s="16">
        <v>42731</v>
      </c>
      <c r="H367" s="17">
        <v>0.37222222222222223</v>
      </c>
      <c r="I367" s="50" t="s">
        <v>452</v>
      </c>
      <c r="J367" s="17">
        <f t="shared" si="58"/>
        <v>0.24722222222222223</v>
      </c>
      <c r="K367" s="137"/>
      <c r="L367" s="144">
        <f t="shared" si="63"/>
        <v>0</v>
      </c>
      <c r="M367" s="99"/>
      <c r="N367" s="99"/>
      <c r="R367" s="129">
        <f t="shared" si="68"/>
        <v>23.875</v>
      </c>
      <c r="S367" s="129">
        <f t="shared" si="69"/>
        <v>23.627777777777776</v>
      </c>
      <c r="T367" s="129">
        <f t="shared" si="59"/>
        <v>23.752777777777776</v>
      </c>
      <c r="U367" s="129" t="b">
        <f t="shared" si="60"/>
        <v>0</v>
      </c>
      <c r="V367" s="29">
        <f t="shared" si="61"/>
        <v>18</v>
      </c>
      <c r="W367" s="29">
        <f t="shared" si="62"/>
        <v>4</v>
      </c>
      <c r="X367" s="29">
        <f t="shared" si="66"/>
        <v>0</v>
      </c>
      <c r="Y367" s="29">
        <f t="shared" si="67"/>
        <v>0</v>
      </c>
    </row>
    <row r="368" spans="1:25">
      <c r="A368" s="69">
        <v>366</v>
      </c>
      <c r="B368" s="70">
        <v>42732</v>
      </c>
      <c r="C368" s="71">
        <v>0.19097222222222221</v>
      </c>
      <c r="D368" s="112" t="s">
        <v>115</v>
      </c>
      <c r="E368" s="73" t="s">
        <v>93</v>
      </c>
      <c r="F368" s="74">
        <v>4.7</v>
      </c>
      <c r="G368" s="70">
        <v>42732</v>
      </c>
      <c r="H368" s="71">
        <v>0.21180555555555555</v>
      </c>
      <c r="I368" s="77" t="s">
        <v>453</v>
      </c>
      <c r="J368" s="71">
        <f t="shared" si="58"/>
        <v>2.0833333333333343E-2</v>
      </c>
      <c r="K368" s="136" t="s">
        <v>123</v>
      </c>
      <c r="L368" s="144">
        <f t="shared" si="63"/>
        <v>1</v>
      </c>
      <c r="M368" s="99">
        <f t="shared" si="64"/>
        <v>0</v>
      </c>
      <c r="N368" s="99">
        <f t="shared" si="65"/>
        <v>30</v>
      </c>
      <c r="R368" s="129">
        <f t="shared" si="68"/>
        <v>23.809027777777779</v>
      </c>
      <c r="S368" s="129">
        <f t="shared" si="69"/>
        <v>23.788194444444443</v>
      </c>
      <c r="T368" s="129" t="b">
        <f t="shared" si="59"/>
        <v>0</v>
      </c>
      <c r="U368" s="129" t="b">
        <f t="shared" si="60"/>
        <v>0</v>
      </c>
      <c r="V368" s="29">
        <f t="shared" si="61"/>
        <v>0</v>
      </c>
      <c r="W368" s="29">
        <f t="shared" si="62"/>
        <v>0</v>
      </c>
      <c r="X368" s="29">
        <f t="shared" si="66"/>
        <v>0</v>
      </c>
      <c r="Y368" s="29">
        <f t="shared" si="67"/>
        <v>0</v>
      </c>
    </row>
    <row r="369" spans="1:25">
      <c r="A369" s="69">
        <v>367</v>
      </c>
      <c r="B369" s="70">
        <v>42732</v>
      </c>
      <c r="C369" s="71">
        <v>0.22152777777777777</v>
      </c>
      <c r="D369" s="112" t="s">
        <v>32</v>
      </c>
      <c r="E369" s="73" t="s">
        <v>359</v>
      </c>
      <c r="F369" s="74">
        <v>3.8</v>
      </c>
      <c r="G369" s="70">
        <v>42732</v>
      </c>
      <c r="H369" s="71">
        <v>0.2638888888888889</v>
      </c>
      <c r="I369" s="77" t="s">
        <v>82</v>
      </c>
      <c r="J369" s="71">
        <f t="shared" si="58"/>
        <v>4.2361111111111127E-2</v>
      </c>
      <c r="K369" s="136" t="s">
        <v>123</v>
      </c>
      <c r="L369" s="144">
        <f t="shared" si="63"/>
        <v>1</v>
      </c>
      <c r="M369" s="99">
        <f t="shared" si="64"/>
        <v>1</v>
      </c>
      <c r="N369" s="99">
        <f t="shared" si="65"/>
        <v>1</v>
      </c>
      <c r="R369" s="129">
        <f t="shared" si="68"/>
        <v>23.778472222222224</v>
      </c>
      <c r="S369" s="129">
        <f t="shared" si="69"/>
        <v>23.736111111111111</v>
      </c>
      <c r="T369" s="129" t="b">
        <f t="shared" si="59"/>
        <v>0</v>
      </c>
      <c r="U369" s="129" t="b">
        <f t="shared" si="60"/>
        <v>0</v>
      </c>
      <c r="V369" s="29">
        <f t="shared" si="61"/>
        <v>0</v>
      </c>
      <c r="W369" s="29">
        <f t="shared" si="62"/>
        <v>0</v>
      </c>
      <c r="X369" s="29">
        <f t="shared" si="66"/>
        <v>0</v>
      </c>
      <c r="Y369" s="29">
        <f t="shared" si="67"/>
        <v>0</v>
      </c>
    </row>
    <row r="370" spans="1:25">
      <c r="A370" s="69">
        <v>368</v>
      </c>
      <c r="B370" s="70">
        <v>42732</v>
      </c>
      <c r="C370" s="71">
        <v>0.40972222222222227</v>
      </c>
      <c r="D370" s="112" t="s">
        <v>47</v>
      </c>
      <c r="E370" s="73" t="s">
        <v>8</v>
      </c>
      <c r="F370" s="74">
        <v>4.8</v>
      </c>
      <c r="G370" s="70">
        <v>42732</v>
      </c>
      <c r="H370" s="71">
        <v>0.60069444444444442</v>
      </c>
      <c r="I370" s="77" t="s">
        <v>8</v>
      </c>
      <c r="J370" s="71">
        <f t="shared" si="58"/>
        <v>0.19097222222222215</v>
      </c>
      <c r="K370" s="136" t="s">
        <v>123</v>
      </c>
      <c r="L370" s="144">
        <f t="shared" si="63"/>
        <v>1</v>
      </c>
      <c r="M370" s="99">
        <f t="shared" si="64"/>
        <v>4</v>
      </c>
      <c r="N370" s="99">
        <f t="shared" si="65"/>
        <v>35</v>
      </c>
      <c r="R370" s="129">
        <f t="shared" si="68"/>
        <v>23.590277777777779</v>
      </c>
      <c r="S370" s="129">
        <f t="shared" si="69"/>
        <v>23.399305555555557</v>
      </c>
      <c r="T370" s="129" t="b">
        <f t="shared" si="59"/>
        <v>0</v>
      </c>
      <c r="U370" s="129" t="b">
        <f t="shared" si="60"/>
        <v>0</v>
      </c>
      <c r="V370" s="29">
        <f t="shared" si="61"/>
        <v>0</v>
      </c>
      <c r="W370" s="29">
        <f t="shared" si="62"/>
        <v>0</v>
      </c>
      <c r="X370" s="29">
        <f t="shared" si="66"/>
        <v>0</v>
      </c>
      <c r="Y370" s="29">
        <f t="shared" si="67"/>
        <v>0</v>
      </c>
    </row>
    <row r="371" spans="1:25">
      <c r="A371" s="12">
        <v>369</v>
      </c>
      <c r="B371" s="13">
        <v>42732</v>
      </c>
      <c r="C371" s="14">
        <v>0.41180555555555554</v>
      </c>
      <c r="D371" s="113" t="s">
        <v>139</v>
      </c>
      <c r="E371" s="15" t="s">
        <v>141</v>
      </c>
      <c r="F371" s="33">
        <v>4.5</v>
      </c>
      <c r="G371" s="16">
        <v>42732</v>
      </c>
      <c r="H371" s="17">
        <v>4.5833333333333337E-2</v>
      </c>
      <c r="I371" s="50" t="s">
        <v>454</v>
      </c>
      <c r="J371" s="17">
        <f t="shared" si="58"/>
        <v>0.3659722222222222</v>
      </c>
      <c r="K371" s="137"/>
      <c r="L371" s="144">
        <f t="shared" si="63"/>
        <v>1</v>
      </c>
      <c r="M371" s="99">
        <f t="shared" si="64"/>
        <v>8</v>
      </c>
      <c r="N371" s="99">
        <f t="shared" si="65"/>
        <v>47</v>
      </c>
      <c r="R371" s="129">
        <f t="shared" si="68"/>
        <v>23.588194444444444</v>
      </c>
      <c r="S371" s="129">
        <f t="shared" si="69"/>
        <v>23.954166666666666</v>
      </c>
      <c r="T371" s="129" t="b">
        <f t="shared" si="59"/>
        <v>0</v>
      </c>
      <c r="U371" s="129" t="b">
        <f t="shared" si="60"/>
        <v>0</v>
      </c>
      <c r="V371" s="29">
        <f t="shared" si="61"/>
        <v>0</v>
      </c>
      <c r="W371" s="29">
        <f t="shared" si="62"/>
        <v>0</v>
      </c>
      <c r="X371" s="29">
        <f t="shared" si="66"/>
        <v>0</v>
      </c>
      <c r="Y371" s="29">
        <f t="shared" si="67"/>
        <v>0</v>
      </c>
    </row>
    <row r="372" spans="1:25">
      <c r="A372" s="69">
        <v>370</v>
      </c>
      <c r="B372" s="70">
        <v>42732</v>
      </c>
      <c r="C372" s="71">
        <v>0.81597222222222221</v>
      </c>
      <c r="D372" s="112" t="s">
        <v>1</v>
      </c>
      <c r="E372" s="73" t="s">
        <v>88</v>
      </c>
      <c r="F372" s="74">
        <v>4.7</v>
      </c>
      <c r="G372" s="70">
        <v>42732</v>
      </c>
      <c r="H372" s="71">
        <v>0.97986111111111107</v>
      </c>
      <c r="I372" s="77" t="s">
        <v>88</v>
      </c>
      <c r="J372" s="71">
        <f t="shared" si="58"/>
        <v>0.16388888888888886</v>
      </c>
      <c r="K372" s="136" t="s">
        <v>123</v>
      </c>
      <c r="L372" s="144">
        <f t="shared" si="63"/>
        <v>1</v>
      </c>
      <c r="M372" s="99">
        <f t="shared" si="64"/>
        <v>3</v>
      </c>
      <c r="N372" s="99">
        <f t="shared" si="65"/>
        <v>56</v>
      </c>
      <c r="R372" s="129">
        <f t="shared" si="68"/>
        <v>23.184027777777779</v>
      </c>
      <c r="S372" s="129">
        <f t="shared" si="69"/>
        <v>23.020138888888887</v>
      </c>
      <c r="T372" s="129" t="b">
        <f t="shared" si="59"/>
        <v>0</v>
      </c>
      <c r="U372" s="129" t="b">
        <f t="shared" si="60"/>
        <v>0</v>
      </c>
      <c r="V372" s="29">
        <f t="shared" si="61"/>
        <v>0</v>
      </c>
      <c r="W372" s="29">
        <f t="shared" si="62"/>
        <v>0</v>
      </c>
      <c r="X372" s="29">
        <f t="shared" si="66"/>
        <v>0</v>
      </c>
      <c r="Y372" s="29">
        <f t="shared" si="67"/>
        <v>0</v>
      </c>
    </row>
    <row r="373" spans="1:25">
      <c r="A373" s="12">
        <v>371</v>
      </c>
      <c r="B373" s="20">
        <v>42733</v>
      </c>
      <c r="C373" s="21">
        <v>0.4861111111111111</v>
      </c>
      <c r="D373" s="22" t="s">
        <v>20</v>
      </c>
      <c r="E373" s="25" t="s">
        <v>61</v>
      </c>
      <c r="F373" s="35">
        <v>4.9000000000000004</v>
      </c>
      <c r="G373" s="23">
        <v>42733</v>
      </c>
      <c r="H373" s="24">
        <v>0.73124999999999996</v>
      </c>
      <c r="I373" s="53" t="s">
        <v>466</v>
      </c>
      <c r="J373" s="17">
        <f t="shared" si="58"/>
        <v>0.24513888888888885</v>
      </c>
      <c r="K373" s="137"/>
      <c r="L373" s="144">
        <f t="shared" si="63"/>
        <v>1</v>
      </c>
      <c r="M373" s="99">
        <f t="shared" si="64"/>
        <v>5</v>
      </c>
      <c r="N373" s="99">
        <f t="shared" si="65"/>
        <v>53</v>
      </c>
      <c r="R373" s="129">
        <f t="shared" si="68"/>
        <v>23.513888888888889</v>
      </c>
      <c r="S373" s="129">
        <f t="shared" si="69"/>
        <v>23.268750000000001</v>
      </c>
      <c r="T373" s="129" t="b">
        <f t="shared" si="59"/>
        <v>0</v>
      </c>
      <c r="U373" s="129" t="b">
        <f t="shared" si="60"/>
        <v>0</v>
      </c>
      <c r="V373" s="29">
        <f t="shared" si="61"/>
        <v>0</v>
      </c>
      <c r="W373" s="29">
        <f t="shared" si="62"/>
        <v>0</v>
      </c>
      <c r="X373" s="29">
        <f t="shared" si="66"/>
        <v>0</v>
      </c>
      <c r="Y373" s="29">
        <f t="shared" si="67"/>
        <v>0</v>
      </c>
    </row>
    <row r="374" spans="1:25">
      <c r="A374" s="69">
        <v>372</v>
      </c>
      <c r="B374" s="70">
        <v>42733</v>
      </c>
      <c r="C374" s="71">
        <v>0.9506944444444444</v>
      </c>
      <c r="D374" s="114" t="s">
        <v>38</v>
      </c>
      <c r="E374" s="73" t="s">
        <v>384</v>
      </c>
      <c r="F374" s="74">
        <v>4.3</v>
      </c>
      <c r="G374" s="70">
        <v>42734</v>
      </c>
      <c r="H374" s="71">
        <v>2.0833333333333332E-2</v>
      </c>
      <c r="I374" s="77" t="s">
        <v>150</v>
      </c>
      <c r="J374" s="71">
        <f t="shared" si="58"/>
        <v>0.92986111111111103</v>
      </c>
      <c r="K374" s="136" t="s">
        <v>123</v>
      </c>
      <c r="L374" s="144">
        <f t="shared" si="63"/>
        <v>0</v>
      </c>
      <c r="M374" s="99"/>
      <c r="N374" s="99"/>
      <c r="R374" s="129">
        <f t="shared" si="68"/>
        <v>23.049305555555556</v>
      </c>
      <c r="S374" s="129">
        <f t="shared" si="69"/>
        <v>23.979166666666668</v>
      </c>
      <c r="T374" s="129" t="b">
        <f t="shared" si="59"/>
        <v>0</v>
      </c>
      <c r="U374" s="129">
        <f t="shared" si="60"/>
        <v>23.070138888888888</v>
      </c>
      <c r="V374" s="29">
        <f t="shared" si="61"/>
        <v>0</v>
      </c>
      <c r="W374" s="29">
        <f t="shared" si="62"/>
        <v>0</v>
      </c>
      <c r="X374" s="29">
        <f t="shared" si="66"/>
        <v>1</v>
      </c>
      <c r="Y374" s="29">
        <f t="shared" si="67"/>
        <v>41</v>
      </c>
    </row>
    <row r="375" spans="1:25">
      <c r="A375" s="12">
        <v>373</v>
      </c>
      <c r="B375" s="13">
        <v>42734</v>
      </c>
      <c r="C375" s="14">
        <v>0.3979166666666667</v>
      </c>
      <c r="D375" s="113" t="s">
        <v>25</v>
      </c>
      <c r="E375" s="15" t="s">
        <v>380</v>
      </c>
      <c r="F375" s="33">
        <v>4.9000000000000004</v>
      </c>
      <c r="G375" s="16">
        <v>42734</v>
      </c>
      <c r="H375" s="17">
        <v>4.9305555555555554E-2</v>
      </c>
      <c r="I375" s="50" t="s">
        <v>469</v>
      </c>
      <c r="J375" s="17">
        <f t="shared" si="58"/>
        <v>0.34861111111111115</v>
      </c>
      <c r="K375" s="137"/>
      <c r="L375" s="144">
        <f t="shared" si="63"/>
        <v>1</v>
      </c>
      <c r="M375" s="99">
        <f t="shared" si="64"/>
        <v>8</v>
      </c>
      <c r="N375" s="99">
        <f t="shared" si="65"/>
        <v>22</v>
      </c>
      <c r="R375" s="129">
        <f t="shared" si="68"/>
        <v>23.602083333333333</v>
      </c>
      <c r="S375" s="129">
        <f t="shared" si="69"/>
        <v>23.950694444444444</v>
      </c>
      <c r="T375" s="129" t="b">
        <f t="shared" si="59"/>
        <v>0</v>
      </c>
      <c r="U375" s="129" t="b">
        <f t="shared" si="60"/>
        <v>0</v>
      </c>
      <c r="V375" s="29">
        <f t="shared" si="61"/>
        <v>0</v>
      </c>
      <c r="W375" s="29">
        <f t="shared" si="62"/>
        <v>0</v>
      </c>
      <c r="X375" s="29">
        <f t="shared" si="66"/>
        <v>0</v>
      </c>
      <c r="Y375" s="29">
        <f t="shared" si="67"/>
        <v>0</v>
      </c>
    </row>
    <row r="376" spans="1:25">
      <c r="A376" s="12">
        <v>374</v>
      </c>
      <c r="B376" s="20">
        <v>42734</v>
      </c>
      <c r="C376" s="21">
        <v>0.6645833333333333</v>
      </c>
      <c r="D376" s="22" t="s">
        <v>15</v>
      </c>
      <c r="E376" s="25" t="s">
        <v>16</v>
      </c>
      <c r="F376" s="35">
        <v>4.5999999999999996</v>
      </c>
      <c r="G376" s="23">
        <v>42734</v>
      </c>
      <c r="H376" s="24">
        <v>0.35</v>
      </c>
      <c r="I376" s="53" t="s">
        <v>470</v>
      </c>
      <c r="J376" s="17">
        <f t="shared" si="58"/>
        <v>0.31458333333333333</v>
      </c>
      <c r="K376" s="137"/>
      <c r="L376" s="144">
        <f t="shared" si="63"/>
        <v>1</v>
      </c>
      <c r="M376" s="99">
        <f t="shared" si="64"/>
        <v>7</v>
      </c>
      <c r="N376" s="99">
        <f t="shared" si="65"/>
        <v>33</v>
      </c>
      <c r="R376" s="129">
        <f t="shared" si="68"/>
        <v>23.335416666666667</v>
      </c>
      <c r="S376" s="129">
        <f t="shared" si="69"/>
        <v>23.65</v>
      </c>
      <c r="T376" s="129" t="b">
        <f t="shared" si="59"/>
        <v>0</v>
      </c>
      <c r="U376" s="129" t="b">
        <f t="shared" si="60"/>
        <v>0</v>
      </c>
      <c r="V376" s="29">
        <f t="shared" si="61"/>
        <v>0</v>
      </c>
      <c r="W376" s="29">
        <f t="shared" si="62"/>
        <v>0</v>
      </c>
      <c r="X376" s="29">
        <f t="shared" si="66"/>
        <v>0</v>
      </c>
      <c r="Y376" s="29">
        <f t="shared" si="67"/>
        <v>0</v>
      </c>
    </row>
    <row r="377" spans="1:25">
      <c r="A377" s="69">
        <v>375</v>
      </c>
      <c r="B377" s="70">
        <v>42734</v>
      </c>
      <c r="C377" s="71">
        <v>0.80486111111111114</v>
      </c>
      <c r="D377" s="114" t="s">
        <v>158</v>
      </c>
      <c r="E377" s="73" t="s">
        <v>159</v>
      </c>
      <c r="F377" s="74">
        <v>3.2</v>
      </c>
      <c r="G377" s="70">
        <v>42734</v>
      </c>
      <c r="H377" s="71">
        <v>0.8208333333333333</v>
      </c>
      <c r="I377" s="77" t="s">
        <v>160</v>
      </c>
      <c r="J377" s="71">
        <f t="shared" si="58"/>
        <v>1.5972222222222165E-2</v>
      </c>
      <c r="K377" s="136" t="s">
        <v>123</v>
      </c>
      <c r="L377" s="144">
        <f t="shared" si="63"/>
        <v>1</v>
      </c>
      <c r="M377" s="99">
        <f t="shared" si="64"/>
        <v>0</v>
      </c>
      <c r="N377" s="99">
        <f t="shared" si="65"/>
        <v>23</v>
      </c>
      <c r="R377" s="129">
        <f t="shared" si="68"/>
        <v>23.195138888888888</v>
      </c>
      <c r="S377" s="129">
        <f t="shared" si="69"/>
        <v>23.179166666666667</v>
      </c>
      <c r="T377" s="129" t="b">
        <f t="shared" si="59"/>
        <v>0</v>
      </c>
      <c r="U377" s="129" t="b">
        <f t="shared" si="60"/>
        <v>0</v>
      </c>
      <c r="V377" s="29">
        <f t="shared" si="61"/>
        <v>0</v>
      </c>
      <c r="W377" s="29">
        <f t="shared" si="62"/>
        <v>0</v>
      </c>
      <c r="X377" s="29">
        <f t="shared" si="66"/>
        <v>0</v>
      </c>
      <c r="Y377" s="29">
        <f t="shared" si="67"/>
        <v>0</v>
      </c>
    </row>
    <row r="378" spans="1:25">
      <c r="A378" s="12">
        <v>376</v>
      </c>
      <c r="B378" s="13">
        <v>42735</v>
      </c>
      <c r="C378" s="14">
        <v>0.12430555555555556</v>
      </c>
      <c r="D378" s="113" t="s">
        <v>19</v>
      </c>
      <c r="E378" s="15" t="s">
        <v>19</v>
      </c>
      <c r="F378" s="33"/>
      <c r="G378" s="16">
        <v>42737</v>
      </c>
      <c r="H378" s="17">
        <v>0.52847222222222223</v>
      </c>
      <c r="I378" s="51" t="s">
        <v>471</v>
      </c>
      <c r="J378" s="17">
        <f t="shared" si="58"/>
        <v>0.40416666666666667</v>
      </c>
      <c r="K378" s="137" t="s">
        <v>188</v>
      </c>
      <c r="L378" s="144">
        <f t="shared" si="63"/>
        <v>0</v>
      </c>
      <c r="M378" s="99">
        <f t="shared" si="64"/>
        <v>9</v>
      </c>
      <c r="N378" s="99">
        <f t="shared" si="65"/>
        <v>42</v>
      </c>
      <c r="R378" s="129">
        <f t="shared" si="68"/>
        <v>23.875694444444445</v>
      </c>
      <c r="S378" s="129">
        <f t="shared" si="69"/>
        <v>23.471527777777776</v>
      </c>
      <c r="T378" s="129" t="b">
        <f t="shared" si="59"/>
        <v>0</v>
      </c>
      <c r="U378" s="129" t="b">
        <f t="shared" si="60"/>
        <v>0</v>
      </c>
      <c r="V378" s="29">
        <f t="shared" si="61"/>
        <v>0</v>
      </c>
      <c r="W378" s="29">
        <f t="shared" si="62"/>
        <v>0</v>
      </c>
      <c r="X378" s="29">
        <f t="shared" si="66"/>
        <v>0</v>
      </c>
      <c r="Y378" s="29">
        <f t="shared" si="67"/>
        <v>0</v>
      </c>
    </row>
    <row r="379" spans="1:25">
      <c r="A379" s="12">
        <v>377</v>
      </c>
      <c r="B379" s="20">
        <v>42735</v>
      </c>
      <c r="C379" s="21">
        <v>0.125</v>
      </c>
      <c r="D379" s="22" t="s">
        <v>19</v>
      </c>
      <c r="E379" s="15" t="s">
        <v>19</v>
      </c>
      <c r="F379" s="35"/>
      <c r="G379" s="16">
        <v>42737</v>
      </c>
      <c r="H379" s="17">
        <v>0.52847222222222223</v>
      </c>
      <c r="I379" s="51" t="s">
        <v>471</v>
      </c>
      <c r="J379" s="17">
        <f t="shared" si="58"/>
        <v>0.40347222222222223</v>
      </c>
      <c r="K379" s="137" t="s">
        <v>188</v>
      </c>
      <c r="L379" s="144">
        <f t="shared" si="63"/>
        <v>0</v>
      </c>
      <c r="M379" s="99">
        <f t="shared" si="64"/>
        <v>9</v>
      </c>
      <c r="N379" s="99">
        <f t="shared" si="65"/>
        <v>41</v>
      </c>
      <c r="R379" s="129">
        <f t="shared" si="68"/>
        <v>23.875</v>
      </c>
      <c r="S379" s="129">
        <f t="shared" si="69"/>
        <v>23.471527777777776</v>
      </c>
      <c r="T379" s="129" t="b">
        <f t="shared" si="59"/>
        <v>0</v>
      </c>
      <c r="U379" s="129" t="b">
        <f t="shared" si="60"/>
        <v>0</v>
      </c>
      <c r="V379" s="29">
        <f t="shared" si="61"/>
        <v>0</v>
      </c>
      <c r="W379" s="29">
        <f t="shared" si="62"/>
        <v>0</v>
      </c>
      <c r="X379" s="29">
        <f t="shared" si="66"/>
        <v>0</v>
      </c>
      <c r="Y379" s="29">
        <f t="shared" si="67"/>
        <v>0</v>
      </c>
    </row>
    <row r="380" spans="1:25">
      <c r="A380" s="69">
        <v>378</v>
      </c>
      <c r="B380" s="70">
        <v>42735</v>
      </c>
      <c r="C380" s="71">
        <v>0.29583333333333334</v>
      </c>
      <c r="D380" s="112" t="s">
        <v>33</v>
      </c>
      <c r="E380" s="73" t="s">
        <v>395</v>
      </c>
      <c r="F380" s="74">
        <v>4.4000000000000004</v>
      </c>
      <c r="G380" s="70">
        <v>42735</v>
      </c>
      <c r="H380" s="71">
        <v>0.18541666666666667</v>
      </c>
      <c r="I380" s="77" t="s">
        <v>122</v>
      </c>
      <c r="J380" s="71">
        <f t="shared" si="58"/>
        <v>0.11041666666666666</v>
      </c>
      <c r="K380" s="136" t="s">
        <v>123</v>
      </c>
      <c r="L380" s="144">
        <f t="shared" si="63"/>
        <v>1</v>
      </c>
      <c r="M380" s="99">
        <f t="shared" si="64"/>
        <v>2</v>
      </c>
      <c r="N380" s="99">
        <f t="shared" si="65"/>
        <v>39</v>
      </c>
      <c r="R380" s="129">
        <f t="shared" si="68"/>
        <v>23.704166666666666</v>
      </c>
      <c r="S380" s="129">
        <f t="shared" si="69"/>
        <v>23.814583333333335</v>
      </c>
      <c r="T380" s="129" t="b">
        <f t="shared" si="59"/>
        <v>0</v>
      </c>
      <c r="U380" s="129" t="b">
        <f t="shared" si="60"/>
        <v>0</v>
      </c>
      <c r="V380" s="29">
        <f t="shared" si="61"/>
        <v>0</v>
      </c>
      <c r="W380" s="29">
        <f t="shared" si="62"/>
        <v>0</v>
      </c>
      <c r="X380" s="29">
        <f t="shared" si="66"/>
        <v>0</v>
      </c>
      <c r="Y380" s="29">
        <f t="shared" si="67"/>
        <v>0</v>
      </c>
    </row>
    <row r="381" spans="1:25">
      <c r="A381" s="12">
        <v>379</v>
      </c>
      <c r="B381" s="20">
        <v>42735</v>
      </c>
      <c r="C381" s="21">
        <v>0.5</v>
      </c>
      <c r="D381" s="22" t="s">
        <v>397</v>
      </c>
      <c r="E381" s="25" t="s">
        <v>398</v>
      </c>
      <c r="F381" s="35">
        <v>5.3</v>
      </c>
      <c r="G381" s="23">
        <v>42734</v>
      </c>
      <c r="H381" s="24">
        <v>0.53888888888888886</v>
      </c>
      <c r="I381" s="53" t="s">
        <v>472</v>
      </c>
      <c r="J381" s="17">
        <f t="shared" si="58"/>
        <v>3.8888888888888862E-2</v>
      </c>
      <c r="K381" s="137"/>
      <c r="L381" s="144">
        <f t="shared" si="63"/>
        <v>0</v>
      </c>
      <c r="M381" s="99">
        <f t="shared" si="64"/>
        <v>0</v>
      </c>
      <c r="N381" s="99">
        <f t="shared" si="65"/>
        <v>56</v>
      </c>
      <c r="R381" s="129">
        <f t="shared" si="68"/>
        <v>23.5</v>
      </c>
      <c r="S381" s="129">
        <f t="shared" si="69"/>
        <v>23.461111111111112</v>
      </c>
      <c r="T381" s="129">
        <f t="shared" si="59"/>
        <v>23.961111111111112</v>
      </c>
      <c r="U381" s="129" t="b">
        <f t="shared" si="60"/>
        <v>0</v>
      </c>
      <c r="V381" s="29">
        <f t="shared" si="61"/>
        <v>23</v>
      </c>
      <c r="W381" s="29">
        <f t="shared" si="62"/>
        <v>4</v>
      </c>
      <c r="X381" s="29">
        <f t="shared" si="66"/>
        <v>0</v>
      </c>
      <c r="Y381" s="29">
        <f t="shared" si="67"/>
        <v>0</v>
      </c>
    </row>
    <row r="382" spans="1:25">
      <c r="A382" s="12">
        <v>380</v>
      </c>
      <c r="B382" s="20">
        <v>42735</v>
      </c>
      <c r="C382" s="21">
        <v>0.51041666666666663</v>
      </c>
      <c r="D382" s="22" t="s">
        <v>2</v>
      </c>
      <c r="E382" s="25" t="s">
        <v>2</v>
      </c>
      <c r="F382" s="35"/>
      <c r="G382" s="23"/>
      <c r="H382" s="24"/>
      <c r="I382" s="52" t="s">
        <v>148</v>
      </c>
      <c r="J382" s="17"/>
      <c r="K382" s="137"/>
      <c r="L382" s="144"/>
      <c r="M382" s="99">
        <f t="shared" si="64"/>
        <v>0</v>
      </c>
      <c r="N382" s="99">
        <f t="shared" si="65"/>
        <v>0</v>
      </c>
      <c r="R382" s="129">
        <f t="shared" si="68"/>
        <v>23.489583333333332</v>
      </c>
      <c r="S382" s="129">
        <f t="shared" si="69"/>
        <v>24</v>
      </c>
      <c r="T382" s="129" t="b">
        <f t="shared" si="59"/>
        <v>0</v>
      </c>
      <c r="U382" s="129" t="b">
        <f t="shared" si="60"/>
        <v>0</v>
      </c>
      <c r="V382" s="29">
        <f t="shared" si="61"/>
        <v>0</v>
      </c>
      <c r="W382" s="29">
        <f t="shared" si="62"/>
        <v>0</v>
      </c>
      <c r="X382" s="29">
        <f t="shared" si="66"/>
        <v>0</v>
      </c>
      <c r="Y382" s="29">
        <f t="shared" si="67"/>
        <v>0</v>
      </c>
    </row>
    <row r="383" spans="1:25">
      <c r="A383" s="12">
        <v>381</v>
      </c>
      <c r="B383" s="20">
        <v>42735</v>
      </c>
      <c r="C383" s="21">
        <v>0.63541666666666663</v>
      </c>
      <c r="D383" s="22" t="s">
        <v>22</v>
      </c>
      <c r="E383" s="25" t="s">
        <v>62</v>
      </c>
      <c r="F383" s="35"/>
      <c r="G383" s="23"/>
      <c r="H383" s="24"/>
      <c r="I383" s="52" t="s">
        <v>148</v>
      </c>
      <c r="J383" s="17"/>
      <c r="K383" s="137" t="s">
        <v>455</v>
      </c>
      <c r="L383" s="144"/>
      <c r="M383" s="99">
        <f t="shared" si="64"/>
        <v>0</v>
      </c>
      <c r="N383" s="99">
        <f t="shared" si="65"/>
        <v>0</v>
      </c>
      <c r="R383" s="129">
        <f t="shared" si="68"/>
        <v>23.364583333333332</v>
      </c>
      <c r="S383" s="129">
        <f t="shared" si="69"/>
        <v>24</v>
      </c>
      <c r="T383" s="129" t="b">
        <f t="shared" si="59"/>
        <v>0</v>
      </c>
      <c r="U383" s="129" t="b">
        <f t="shared" si="60"/>
        <v>0</v>
      </c>
      <c r="V383" s="29">
        <f t="shared" si="61"/>
        <v>0</v>
      </c>
      <c r="W383" s="29">
        <f t="shared" si="62"/>
        <v>0</v>
      </c>
      <c r="X383" s="29">
        <f t="shared" si="66"/>
        <v>0</v>
      </c>
      <c r="Y383" s="29">
        <f t="shared" si="67"/>
        <v>0</v>
      </c>
    </row>
    <row r="384" spans="1:25">
      <c r="A384" s="12">
        <v>382</v>
      </c>
      <c r="B384" s="20">
        <v>42736</v>
      </c>
      <c r="C384" s="21">
        <v>2.1527777777777781E-2</v>
      </c>
      <c r="D384" s="22" t="s">
        <v>20</v>
      </c>
      <c r="E384" s="25" t="s">
        <v>21</v>
      </c>
      <c r="F384" s="149"/>
      <c r="G384" s="20"/>
      <c r="H384" s="21"/>
      <c r="I384" s="153" t="s">
        <v>148</v>
      </c>
      <c r="J384" s="14"/>
      <c r="K384" s="150"/>
      <c r="L384" s="151"/>
      <c r="M384" s="94">
        <f t="shared" si="64"/>
        <v>0</v>
      </c>
      <c r="N384" s="94">
        <f t="shared" si="65"/>
        <v>0</v>
      </c>
      <c r="R384" s="129">
        <f t="shared" si="68"/>
        <v>23.978472222222223</v>
      </c>
      <c r="S384" s="129">
        <f t="shared" si="69"/>
        <v>24</v>
      </c>
      <c r="T384" s="129" t="b">
        <f t="shared" si="59"/>
        <v>0</v>
      </c>
      <c r="U384" s="129" t="b">
        <f t="shared" si="60"/>
        <v>0</v>
      </c>
      <c r="V384" s="29">
        <f t="shared" si="61"/>
        <v>0</v>
      </c>
      <c r="W384" s="29">
        <f t="shared" si="62"/>
        <v>0</v>
      </c>
      <c r="X384" s="29">
        <f t="shared" si="66"/>
        <v>0</v>
      </c>
      <c r="Y384" s="29">
        <f t="shared" si="67"/>
        <v>0</v>
      </c>
    </row>
    <row r="385" spans="1:25">
      <c r="A385" s="12">
        <v>383</v>
      </c>
      <c r="B385" s="13">
        <v>42736</v>
      </c>
      <c r="C385" s="14">
        <v>5.2777777777777778E-2</v>
      </c>
      <c r="D385" s="113" t="s">
        <v>157</v>
      </c>
      <c r="E385" s="15" t="s">
        <v>157</v>
      </c>
      <c r="F385" s="152"/>
      <c r="G385" s="13"/>
      <c r="H385" s="14"/>
      <c r="I385" s="153" t="s">
        <v>148</v>
      </c>
      <c r="J385" s="14"/>
      <c r="K385" s="150"/>
      <c r="L385" s="151"/>
      <c r="M385" s="94">
        <f t="shared" si="64"/>
        <v>0</v>
      </c>
      <c r="N385" s="94">
        <f t="shared" si="65"/>
        <v>0</v>
      </c>
      <c r="R385" s="129">
        <f t="shared" si="68"/>
        <v>23.947222222222223</v>
      </c>
      <c r="S385" s="129">
        <f t="shared" si="69"/>
        <v>24</v>
      </c>
      <c r="T385" s="129" t="b">
        <f t="shared" si="59"/>
        <v>0</v>
      </c>
      <c r="U385" s="129" t="b">
        <f t="shared" si="60"/>
        <v>0</v>
      </c>
      <c r="V385" s="29">
        <f t="shared" si="61"/>
        <v>0</v>
      </c>
      <c r="W385" s="29">
        <f t="shared" si="62"/>
        <v>0</v>
      </c>
      <c r="X385" s="29">
        <f t="shared" si="66"/>
        <v>0</v>
      </c>
      <c r="Y385" s="29">
        <f t="shared" si="67"/>
        <v>0</v>
      </c>
    </row>
    <row r="386" spans="1:25">
      <c r="A386" s="12">
        <v>384</v>
      </c>
      <c r="B386" s="13">
        <v>42736</v>
      </c>
      <c r="C386" s="14">
        <v>0.16875000000000001</v>
      </c>
      <c r="D386" s="111" t="s">
        <v>56</v>
      </c>
      <c r="E386" s="15" t="s">
        <v>330</v>
      </c>
      <c r="F386" s="152"/>
      <c r="G386" s="13"/>
      <c r="H386" s="14"/>
      <c r="I386" s="153" t="s">
        <v>148</v>
      </c>
      <c r="J386" s="14"/>
      <c r="K386" s="150"/>
      <c r="L386" s="151"/>
      <c r="M386" s="94">
        <v>0</v>
      </c>
      <c r="N386" s="94">
        <f t="shared" si="65"/>
        <v>0</v>
      </c>
      <c r="R386" s="129">
        <f t="shared" si="68"/>
        <v>23.831250000000001</v>
      </c>
      <c r="S386" s="129">
        <f t="shared" si="69"/>
        <v>24</v>
      </c>
      <c r="T386" s="129" t="b">
        <f t="shared" si="59"/>
        <v>0</v>
      </c>
      <c r="U386" s="129" t="b">
        <f t="shared" si="60"/>
        <v>0</v>
      </c>
      <c r="V386" s="29">
        <f t="shared" si="61"/>
        <v>0</v>
      </c>
      <c r="W386" s="29">
        <f t="shared" si="62"/>
        <v>0</v>
      </c>
      <c r="X386" s="29">
        <f t="shared" si="66"/>
        <v>0</v>
      </c>
      <c r="Y386" s="29">
        <f t="shared" si="67"/>
        <v>0</v>
      </c>
    </row>
    <row r="387" spans="1:25">
      <c r="A387" s="42"/>
      <c r="B387" s="43"/>
      <c r="C387" s="44"/>
      <c r="D387" s="116"/>
      <c r="E387" s="42"/>
      <c r="F387" s="45"/>
      <c r="G387" s="43"/>
      <c r="H387" s="44"/>
      <c r="I387" s="55"/>
      <c r="J387" s="44"/>
      <c r="K387" s="138"/>
      <c r="L387" s="145"/>
      <c r="M387" s="97"/>
      <c r="N387" s="97"/>
      <c r="O387" s="98"/>
      <c r="P387" s="98"/>
      <c r="Q387" s="98"/>
      <c r="R387" s="154"/>
      <c r="S387" s="154"/>
      <c r="T387" s="154"/>
      <c r="U387" s="64"/>
      <c r="V387" s="123">
        <f>SUM(V3:V386)</f>
        <v>879</v>
      </c>
      <c r="W387" s="123">
        <f>SUM(W3:W386)</f>
        <v>1744</v>
      </c>
      <c r="X387" s="123">
        <f>SUM(X3:X386)</f>
        <v>539</v>
      </c>
      <c r="Y387" s="123">
        <f>SUM(Y3:Y386)</f>
        <v>1704</v>
      </c>
    </row>
    <row r="388" spans="1:25">
      <c r="E388" s="61" t="s">
        <v>285</v>
      </c>
      <c r="F388" s="34">
        <f>AVERAGE(F3:F386)</f>
        <v>4.3593220338983025</v>
      </c>
      <c r="I388" s="251" t="s">
        <v>427</v>
      </c>
      <c r="J388" s="253"/>
      <c r="K388" s="253"/>
      <c r="L388" s="240"/>
      <c r="M388" s="59" t="str">
        <f>INT(((Q388)/3600+(W389)/2)/3600)&amp;"h"</f>
        <v>12h</v>
      </c>
      <c r="N388" s="59" t="str">
        <f>INT(((Q388/3600-INT(Q388/3600))*60))&amp;"m"</f>
        <v>25m</v>
      </c>
      <c r="O388" s="100">
        <f>SUMIF(L3:L386,1,M3:M386)</f>
        <v>853</v>
      </c>
      <c r="P388" s="100">
        <f>SUMIF(M3:M386,1,N3:N386)</f>
        <v>745</v>
      </c>
      <c r="Q388" s="127">
        <f>O388*60+P388</f>
        <v>51925</v>
      </c>
      <c r="V388" s="123">
        <f>V387*60+W387</f>
        <v>54484</v>
      </c>
      <c r="W388" s="131"/>
      <c r="X388" s="123">
        <f>X387*60+Y387</f>
        <v>34044</v>
      </c>
      <c r="Y388" s="131"/>
    </row>
    <row r="389" spans="1:25">
      <c r="I389" s="251" t="s">
        <v>428</v>
      </c>
      <c r="J389" s="252"/>
      <c r="K389" s="240"/>
      <c r="L389" s="58">
        <f>COUNT(L3:L386)</f>
        <v>375</v>
      </c>
      <c r="M389" s="59"/>
      <c r="N389" s="59"/>
      <c r="O389" s="26"/>
      <c r="P389" s="26"/>
      <c r="Q389" s="26"/>
      <c r="V389" s="131"/>
      <c r="W389" s="123">
        <f>V388+X388</f>
        <v>88528</v>
      </c>
      <c r="X389" s="131"/>
      <c r="Y389" s="131"/>
    </row>
    <row r="390" spans="1:25">
      <c r="E390" s="86"/>
      <c r="F390" s="125"/>
      <c r="G390" s="41"/>
      <c r="H390" s="102"/>
      <c r="I390" s="60"/>
      <c r="J390" s="121" t="s">
        <v>292</v>
      </c>
      <c r="K390" s="139">
        <f>COUNTIF(K3:K386,"HIT")</f>
        <v>93</v>
      </c>
      <c r="L390" s="146" t="s">
        <v>433</v>
      </c>
      <c r="M390" s="122" t="str">
        <f>INT(Q390/3600)&amp;"h"</f>
        <v>4h</v>
      </c>
      <c r="N390" s="122" t="str">
        <f>INT(((Q390/3600-INT(Q390/3600))*60))&amp;"m"</f>
        <v>5m</v>
      </c>
      <c r="O390" s="123">
        <f>SUMIF(K3:K386,"HIT",M3:M386)</f>
        <v>203</v>
      </c>
      <c r="P390" s="123">
        <f>SUMIF(K3:K386,"HIT",N3:N386)</f>
        <v>2549</v>
      </c>
      <c r="Q390" s="124">
        <f>O390*60+P390</f>
        <v>14729</v>
      </c>
    </row>
    <row r="391" spans="1:25">
      <c r="D391" s="118"/>
      <c r="G391" s="41"/>
      <c r="H391" s="102"/>
      <c r="I391" s="101" t="s">
        <v>432</v>
      </c>
      <c r="J391" s="62" t="s">
        <v>296</v>
      </c>
      <c r="K391" s="140">
        <f>COUNTIF(K3:K386,"n.c")</f>
        <v>25</v>
      </c>
      <c r="M391" s="59"/>
      <c r="N391" s="59"/>
      <c r="O391" s="26"/>
      <c r="P391" s="26"/>
      <c r="Q391" s="26"/>
    </row>
    <row r="392" spans="1:25">
      <c r="D392" s="118"/>
      <c r="E392" s="61" t="s">
        <v>295</v>
      </c>
      <c r="F392" s="34">
        <f>K393/L389*100</f>
        <v>76.266666666666666</v>
      </c>
      <c r="G392" s="63" t="s">
        <v>298</v>
      </c>
      <c r="H392" s="102"/>
      <c r="I392" s="85"/>
      <c r="J392" s="61" t="s">
        <v>293</v>
      </c>
      <c r="K392" s="93">
        <f>COUNTIF(I3:I386,"Not found")</f>
        <v>64</v>
      </c>
      <c r="M392" s="59"/>
      <c r="N392" s="59"/>
      <c r="O392" s="26"/>
      <c r="P392" s="26"/>
      <c r="Q392" s="26"/>
    </row>
    <row r="393" spans="1:25">
      <c r="D393" s="119"/>
      <c r="E393" s="61" t="s">
        <v>301</v>
      </c>
      <c r="F393" s="34">
        <f>K390/L389*100</f>
        <v>24.8</v>
      </c>
      <c r="G393" s="19" t="s">
        <v>298</v>
      </c>
      <c r="I393" s="249" t="s">
        <v>300</v>
      </c>
      <c r="J393" s="250"/>
      <c r="K393" s="140">
        <f>L389-(K391+K392)</f>
        <v>286</v>
      </c>
      <c r="L393" s="148" t="s">
        <v>433</v>
      </c>
      <c r="M393" s="59" t="str">
        <f>INT(Q393/3600)&amp;"h"</f>
        <v>9h</v>
      </c>
      <c r="N393" s="59" t="str">
        <f>INT(((Q393/3600-INT(Q393/3600))*60))&amp;"m"</f>
        <v>15m</v>
      </c>
      <c r="O393" s="100">
        <f>(O388+O390)/2</f>
        <v>528</v>
      </c>
      <c r="P393" s="100">
        <f>(P388+P390)/2</f>
        <v>1647</v>
      </c>
      <c r="Q393" s="128">
        <f>O393*60+P393</f>
        <v>33327</v>
      </c>
    </row>
    <row r="394" spans="1:25">
      <c r="A394" s="64"/>
      <c r="B394" s="65"/>
      <c r="C394" s="66"/>
      <c r="D394" s="120"/>
      <c r="E394" s="64"/>
      <c r="F394" s="67"/>
      <c r="G394" s="65"/>
      <c r="H394" s="66"/>
      <c r="I394" s="68"/>
      <c r="J394" s="66"/>
      <c r="K394" s="141"/>
      <c r="L394" s="145"/>
      <c r="M394" s="97"/>
      <c r="N394" s="97"/>
      <c r="O394" s="98"/>
      <c r="P394" s="98"/>
      <c r="Q394" s="98"/>
      <c r="R394" s="154"/>
      <c r="S394" s="154"/>
      <c r="T394" s="154"/>
      <c r="U394" s="64"/>
    </row>
    <row r="395" spans="1:25">
      <c r="L395" s="28"/>
    </row>
    <row r="397" spans="1:25">
      <c r="E397" s="212" t="s">
        <v>475</v>
      </c>
    </row>
  </sheetData>
  <sheetProtection password="9690" sheet="1"/>
  <protectedRanges>
    <protectedRange password="9690" sqref="B1:E52 A1:A386" name="Диапазон1_1"/>
  </protectedRanges>
  <mergeCells count="5">
    <mergeCell ref="A1:E1"/>
    <mergeCell ref="I393:J393"/>
    <mergeCell ref="I389:K389"/>
    <mergeCell ref="I388:L388"/>
    <mergeCell ref="F1:Y1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96"/>
  <sheetViews>
    <sheetView tabSelected="1" zoomScale="70" workbookViewId="0">
      <pane ySplit="2" topLeftCell="A136" activePane="bottomLeft" state="frozen"/>
      <selection pane="bottomLeft" activeCell="B145" sqref="B145"/>
    </sheetView>
  </sheetViews>
  <sheetFormatPr defaultRowHeight="20.25"/>
  <cols>
    <col min="1" max="1" width="6.140625" style="159" bestFit="1" customWidth="1"/>
    <col min="2" max="2" width="15.5703125" style="27" bestFit="1" customWidth="1"/>
    <col min="3" max="3" width="13.7109375" style="28" bestFit="1" customWidth="1"/>
    <col min="4" max="4" width="15.28515625" style="183" bestFit="1" customWidth="1"/>
    <col min="5" max="5" width="53.28515625" style="56" bestFit="1" customWidth="1"/>
    <col min="6" max="6" width="8.7109375" style="36" bestFit="1" customWidth="1"/>
    <col min="7" max="7" width="16" style="27" bestFit="1" customWidth="1"/>
    <col min="8" max="8" width="13.85546875" style="28" customWidth="1"/>
    <col min="9" max="9" width="34.85546875" style="56" customWidth="1"/>
    <col min="10" max="10" width="16.42578125" style="28" customWidth="1"/>
    <col min="11" max="11" width="7.140625" style="200" bestFit="1" customWidth="1"/>
    <col min="12" max="12" width="15" style="207" bestFit="1" customWidth="1"/>
    <col min="13" max="13" width="9.85546875" style="207" customWidth="1"/>
    <col min="14" max="14" width="7.85546875" style="207" bestFit="1" customWidth="1"/>
    <col min="15" max="15" width="9.42578125" style="6" customWidth="1"/>
    <col min="16" max="16" width="11" style="6" customWidth="1"/>
    <col min="17" max="17" width="11.28515625" style="6" customWidth="1"/>
    <col min="18" max="18" width="17.42578125" style="129" customWidth="1"/>
    <col min="19" max="19" width="12.5703125" style="129" bestFit="1" customWidth="1"/>
    <col min="20" max="20" width="15" style="129" bestFit="1" customWidth="1"/>
    <col min="21" max="21" width="15" style="26" bestFit="1" customWidth="1"/>
    <col min="22" max="25" width="9.140625" style="29"/>
    <col min="26" max="16384" width="9.140625" style="6"/>
  </cols>
  <sheetData>
    <row r="1" spans="1:25">
      <c r="A1" s="248" t="s">
        <v>468</v>
      </c>
      <c r="B1" s="248"/>
      <c r="C1" s="248"/>
      <c r="D1" s="248"/>
      <c r="E1" s="248"/>
      <c r="F1" s="260" t="s">
        <v>483</v>
      </c>
      <c r="G1" s="261"/>
      <c r="H1" s="261"/>
      <c r="I1" s="261"/>
      <c r="J1" s="261"/>
      <c r="K1" s="261"/>
      <c r="L1" s="261"/>
      <c r="M1" s="261"/>
      <c r="N1" s="261"/>
      <c r="O1" s="155"/>
      <c r="P1" s="155"/>
      <c r="Q1" s="155"/>
      <c r="R1" s="259" t="s">
        <v>467</v>
      </c>
      <c r="S1" s="259"/>
      <c r="T1" s="259"/>
      <c r="U1" s="259"/>
      <c r="V1" s="259"/>
      <c r="W1" s="259"/>
      <c r="X1" s="259"/>
      <c r="Y1" s="259"/>
    </row>
    <row r="2" spans="1:25">
      <c r="A2" s="172" t="s">
        <v>3</v>
      </c>
      <c r="B2" s="8" t="s">
        <v>303</v>
      </c>
      <c r="C2" s="9" t="s">
        <v>138</v>
      </c>
      <c r="D2" s="174" t="s">
        <v>4</v>
      </c>
      <c r="E2" s="174" t="s">
        <v>552</v>
      </c>
      <c r="F2" s="32" t="s">
        <v>0</v>
      </c>
      <c r="G2" s="10" t="s">
        <v>304</v>
      </c>
      <c r="H2" s="11" t="s">
        <v>138</v>
      </c>
      <c r="I2" s="46" t="s">
        <v>5</v>
      </c>
      <c r="J2" s="11" t="s">
        <v>6</v>
      </c>
      <c r="K2" s="193" t="s">
        <v>123</v>
      </c>
      <c r="L2" s="201" t="s">
        <v>307</v>
      </c>
      <c r="M2" s="201" t="s">
        <v>425</v>
      </c>
      <c r="N2" s="201" t="s">
        <v>426</v>
      </c>
      <c r="R2" s="132" t="s">
        <v>458</v>
      </c>
      <c r="S2" s="132" t="s">
        <v>459</v>
      </c>
      <c r="T2" s="133" t="s">
        <v>460</v>
      </c>
      <c r="U2" s="134" t="s">
        <v>461</v>
      </c>
      <c r="V2" s="5" t="s">
        <v>463</v>
      </c>
      <c r="W2" s="5" t="s">
        <v>462</v>
      </c>
      <c r="X2" s="5" t="s">
        <v>464</v>
      </c>
      <c r="Y2" s="5" t="s">
        <v>465</v>
      </c>
    </row>
    <row r="3" spans="1:25">
      <c r="A3" s="12">
        <v>1</v>
      </c>
      <c r="B3" s="20">
        <v>42736</v>
      </c>
      <c r="C3" s="21">
        <v>2.1527777777777781E-2</v>
      </c>
      <c r="D3" s="175" t="s">
        <v>20</v>
      </c>
      <c r="E3" s="187" t="s">
        <v>21</v>
      </c>
      <c r="F3" s="33">
        <v>5</v>
      </c>
      <c r="G3" s="16">
        <v>42735</v>
      </c>
      <c r="H3" s="17">
        <v>0.90555555555555556</v>
      </c>
      <c r="I3" s="47" t="s">
        <v>473</v>
      </c>
      <c r="J3" s="17">
        <f t="shared" ref="J3:J11" si="0">ABS(C3-H3)</f>
        <v>0.88402777777777775</v>
      </c>
      <c r="K3" s="219" t="s">
        <v>123</v>
      </c>
      <c r="L3" s="211">
        <f t="shared" ref="L3:L11" si="1">IF((B3=G3),1,0)</f>
        <v>0</v>
      </c>
      <c r="M3" s="211"/>
      <c r="N3" s="211"/>
      <c r="O3" s="158"/>
      <c r="P3" s="158"/>
      <c r="Q3" s="158"/>
      <c r="R3" s="129">
        <f>24-C3</f>
        <v>23.978472222222223</v>
      </c>
      <c r="S3" s="129">
        <f>24-H3</f>
        <v>23.094444444444445</v>
      </c>
      <c r="T3" s="129">
        <f>IF(B3-G3=1,S3+C3)</f>
        <v>23.115972222222222</v>
      </c>
      <c r="U3" s="129" t="b">
        <f>IF(B3-G3=-1,R3+H3)</f>
        <v>0</v>
      </c>
      <c r="V3" s="29">
        <f>HOUR(T3)</f>
        <v>2</v>
      </c>
      <c r="W3" s="29">
        <f>MINUTE(T3)</f>
        <v>47</v>
      </c>
      <c r="X3" s="29">
        <f>HOUR(U3)</f>
        <v>0</v>
      </c>
      <c r="Y3" s="29">
        <f>MINUTE(U3)</f>
        <v>0</v>
      </c>
    </row>
    <row r="4" spans="1:25">
      <c r="A4" s="12">
        <v>2</v>
      </c>
      <c r="B4" s="13">
        <v>42736</v>
      </c>
      <c r="C4" s="14">
        <v>5.2777777777777778E-2</v>
      </c>
      <c r="D4" s="176" t="s">
        <v>157</v>
      </c>
      <c r="E4" s="188" t="s">
        <v>157</v>
      </c>
      <c r="F4" s="33">
        <v>4.0999999999999996</v>
      </c>
      <c r="G4" s="16">
        <v>42736</v>
      </c>
      <c r="H4" s="17">
        <v>0.15</v>
      </c>
      <c r="I4" s="47" t="s">
        <v>446</v>
      </c>
      <c r="J4" s="17">
        <f t="shared" si="0"/>
        <v>9.722222222222221E-2</v>
      </c>
      <c r="K4" s="219" t="s">
        <v>123</v>
      </c>
      <c r="L4" s="211">
        <f t="shared" si="1"/>
        <v>1</v>
      </c>
      <c r="M4" s="211"/>
      <c r="N4" s="211"/>
      <c r="O4" s="158"/>
      <c r="P4" s="158"/>
      <c r="Q4" s="158"/>
      <c r="R4" s="129">
        <f t="shared" ref="R4:R22" si="2">24-C4</f>
        <v>23.947222222222223</v>
      </c>
      <c r="S4" s="129">
        <f t="shared" ref="S4:S22" si="3">24-H4</f>
        <v>23.85</v>
      </c>
      <c r="T4" s="129" t="b">
        <f t="shared" ref="T4:T67" si="4">IF(B4-G4=1,S4+C4)</f>
        <v>0</v>
      </c>
      <c r="U4" s="129" t="b">
        <f t="shared" ref="U4:U67" si="5">IF(B4-G4=-1,R4+H4)</f>
        <v>0</v>
      </c>
      <c r="V4" s="29">
        <f t="shared" ref="V4:V67" si="6">HOUR(T4)</f>
        <v>0</v>
      </c>
      <c r="W4" s="29">
        <f t="shared" ref="W4:W67" si="7">MINUTE(T4)</f>
        <v>0</v>
      </c>
      <c r="X4" s="29">
        <f t="shared" ref="X4:X12" si="8">HOUR(U4)</f>
        <v>0</v>
      </c>
      <c r="Y4" s="29">
        <f t="shared" ref="Y4:Y12" si="9">MINUTE(U4)</f>
        <v>0</v>
      </c>
    </row>
    <row r="5" spans="1:25">
      <c r="A5" s="12">
        <v>3</v>
      </c>
      <c r="B5" s="13">
        <v>42736</v>
      </c>
      <c r="C5" s="14">
        <v>0.16875000000000001</v>
      </c>
      <c r="D5" s="176" t="s">
        <v>56</v>
      </c>
      <c r="E5" s="188" t="s">
        <v>330</v>
      </c>
      <c r="F5" s="33">
        <v>3</v>
      </c>
      <c r="G5" s="16">
        <v>42736</v>
      </c>
      <c r="H5" s="17">
        <v>0.25833333333333336</v>
      </c>
      <c r="I5" s="47" t="s">
        <v>474</v>
      </c>
      <c r="J5" s="17">
        <f t="shared" si="0"/>
        <v>8.9583333333333348E-2</v>
      </c>
      <c r="K5" s="210"/>
      <c r="L5" s="211">
        <f t="shared" si="1"/>
        <v>1</v>
      </c>
      <c r="M5" s="211"/>
      <c r="N5" s="211"/>
      <c r="O5" s="158"/>
      <c r="P5" s="158"/>
      <c r="Q5" s="158"/>
      <c r="R5" s="129">
        <f t="shared" si="2"/>
        <v>23.831250000000001</v>
      </c>
      <c r="S5" s="129">
        <f t="shared" si="3"/>
        <v>23.741666666666667</v>
      </c>
      <c r="T5" s="129" t="b">
        <f t="shared" si="4"/>
        <v>0</v>
      </c>
      <c r="U5" s="129" t="b">
        <f t="shared" si="5"/>
        <v>0</v>
      </c>
      <c r="V5" s="29">
        <f t="shared" si="6"/>
        <v>0</v>
      </c>
      <c r="W5" s="29">
        <f t="shared" si="7"/>
        <v>0</v>
      </c>
      <c r="X5" s="29">
        <f t="shared" si="8"/>
        <v>0</v>
      </c>
      <c r="Y5" s="29">
        <f t="shared" si="9"/>
        <v>0</v>
      </c>
    </row>
    <row r="6" spans="1:25">
      <c r="A6" s="12">
        <v>4</v>
      </c>
      <c r="B6" s="13">
        <v>42741</v>
      </c>
      <c r="C6" s="216">
        <v>0.15208333333333332</v>
      </c>
      <c r="D6" s="213" t="s">
        <v>1</v>
      </c>
      <c r="E6" s="214" t="s">
        <v>476</v>
      </c>
      <c r="F6" s="33">
        <v>3.5</v>
      </c>
      <c r="G6" s="16">
        <v>42741</v>
      </c>
      <c r="H6" s="17">
        <v>0.28819444444444448</v>
      </c>
      <c r="I6" s="47" t="s">
        <v>498</v>
      </c>
      <c r="J6" s="17">
        <f t="shared" si="0"/>
        <v>0.13611111111111115</v>
      </c>
      <c r="K6" s="210"/>
      <c r="L6" s="211">
        <f t="shared" si="1"/>
        <v>1</v>
      </c>
      <c r="M6" s="211"/>
      <c r="N6" s="211"/>
      <c r="O6" s="158"/>
      <c r="P6" s="158"/>
      <c r="Q6" s="158"/>
      <c r="R6" s="129">
        <f t="shared" si="2"/>
        <v>23.847916666666666</v>
      </c>
      <c r="S6" s="129">
        <f t="shared" si="3"/>
        <v>23.711805555555557</v>
      </c>
      <c r="T6" s="129" t="b">
        <f t="shared" si="4"/>
        <v>0</v>
      </c>
      <c r="U6" s="129" t="b">
        <f t="shared" si="5"/>
        <v>0</v>
      </c>
      <c r="V6" s="29">
        <f t="shared" si="6"/>
        <v>0</v>
      </c>
      <c r="W6" s="29">
        <f t="shared" si="7"/>
        <v>0</v>
      </c>
      <c r="X6" s="29">
        <f t="shared" si="8"/>
        <v>0</v>
      </c>
      <c r="Y6" s="29">
        <f t="shared" si="9"/>
        <v>0</v>
      </c>
    </row>
    <row r="7" spans="1:25">
      <c r="A7" s="12">
        <v>5</v>
      </c>
      <c r="B7" s="218">
        <v>42744</v>
      </c>
      <c r="C7" s="14">
        <v>5.5555555555555558E-3</v>
      </c>
      <c r="D7" s="15" t="s">
        <v>17</v>
      </c>
      <c r="E7" s="111" t="s">
        <v>479</v>
      </c>
      <c r="F7" s="33">
        <v>4.7</v>
      </c>
      <c r="G7" s="16">
        <v>42744</v>
      </c>
      <c r="H7" s="17">
        <v>0.41180555555555554</v>
      </c>
      <c r="I7" s="47" t="s">
        <v>500</v>
      </c>
      <c r="J7" s="17">
        <f t="shared" si="0"/>
        <v>0.40625</v>
      </c>
      <c r="K7" s="210"/>
      <c r="L7" s="211">
        <f t="shared" si="1"/>
        <v>1</v>
      </c>
      <c r="M7" s="211"/>
      <c r="N7" s="211"/>
      <c r="O7" s="158"/>
      <c r="P7" s="158"/>
      <c r="Q7" s="158"/>
      <c r="R7" s="129">
        <f t="shared" si="2"/>
        <v>23.994444444444444</v>
      </c>
      <c r="S7" s="129">
        <f t="shared" si="3"/>
        <v>23.588194444444444</v>
      </c>
      <c r="T7" s="129" t="b">
        <f t="shared" si="4"/>
        <v>0</v>
      </c>
      <c r="U7" s="129" t="b">
        <f t="shared" si="5"/>
        <v>0</v>
      </c>
      <c r="V7" s="29">
        <f t="shared" si="6"/>
        <v>0</v>
      </c>
      <c r="W7" s="29">
        <f t="shared" si="7"/>
        <v>0</v>
      </c>
      <c r="X7" s="29">
        <f t="shared" si="8"/>
        <v>0</v>
      </c>
      <c r="Y7" s="29">
        <f t="shared" si="9"/>
        <v>0</v>
      </c>
    </row>
    <row r="8" spans="1:25">
      <c r="A8" s="12">
        <v>6</v>
      </c>
      <c r="B8" s="13">
        <v>42745</v>
      </c>
      <c r="C8" s="216">
        <v>0.89166666666666661</v>
      </c>
      <c r="D8" s="213" t="s">
        <v>1</v>
      </c>
      <c r="E8" s="214" t="s">
        <v>477</v>
      </c>
      <c r="F8" s="33">
        <v>4.4000000000000004</v>
      </c>
      <c r="G8" s="16">
        <v>42745</v>
      </c>
      <c r="H8" s="17">
        <v>0.36180555555555555</v>
      </c>
      <c r="I8" s="47" t="s">
        <v>502</v>
      </c>
      <c r="J8" s="17">
        <f t="shared" si="0"/>
        <v>0.52986111111111112</v>
      </c>
      <c r="K8" s="210"/>
      <c r="L8" s="211">
        <f t="shared" si="1"/>
        <v>1</v>
      </c>
      <c r="M8" s="211"/>
      <c r="N8" s="211"/>
      <c r="O8" s="158"/>
      <c r="P8" s="158"/>
      <c r="Q8" s="158"/>
      <c r="R8" s="130">
        <f t="shared" si="2"/>
        <v>23.108333333333334</v>
      </c>
      <c r="S8" s="130">
        <f t="shared" si="3"/>
        <v>23.638194444444444</v>
      </c>
      <c r="T8" s="129" t="b">
        <f t="shared" si="4"/>
        <v>0</v>
      </c>
      <c r="U8" s="129" t="b">
        <f t="shared" si="5"/>
        <v>0</v>
      </c>
      <c r="V8" s="29">
        <f t="shared" si="6"/>
        <v>0</v>
      </c>
      <c r="W8" s="29">
        <f t="shared" si="7"/>
        <v>0</v>
      </c>
      <c r="X8" s="29">
        <f t="shared" si="8"/>
        <v>0</v>
      </c>
      <c r="Y8" s="29">
        <f t="shared" si="9"/>
        <v>0</v>
      </c>
    </row>
    <row r="9" spans="1:25">
      <c r="A9" s="12">
        <v>7</v>
      </c>
      <c r="B9" s="13">
        <v>42747</v>
      </c>
      <c r="C9" s="18">
        <v>0.60486111111111118</v>
      </c>
      <c r="D9" s="15" t="s">
        <v>17</v>
      </c>
      <c r="E9" s="111" t="s">
        <v>480</v>
      </c>
      <c r="F9" s="33">
        <v>3.8</v>
      </c>
      <c r="G9" s="16">
        <v>42748</v>
      </c>
      <c r="H9" s="17">
        <v>0.5083333333333333</v>
      </c>
      <c r="I9" s="48" t="s">
        <v>501</v>
      </c>
      <c r="J9" s="17">
        <f t="shared" si="0"/>
        <v>9.6527777777777879E-2</v>
      </c>
      <c r="K9" s="210"/>
      <c r="L9" s="211">
        <f t="shared" si="1"/>
        <v>0</v>
      </c>
      <c r="M9" s="211"/>
      <c r="N9" s="211"/>
      <c r="O9" s="158"/>
      <c r="P9" s="158"/>
      <c r="Q9" s="158"/>
      <c r="R9" s="129">
        <f t="shared" si="2"/>
        <v>23.395138888888887</v>
      </c>
      <c r="S9" s="129">
        <f t="shared" si="3"/>
        <v>23.491666666666667</v>
      </c>
      <c r="T9" s="129" t="b">
        <f t="shared" si="4"/>
        <v>0</v>
      </c>
      <c r="U9" s="129">
        <f t="shared" si="5"/>
        <v>23.90347222222222</v>
      </c>
      <c r="V9" s="29">
        <f t="shared" si="6"/>
        <v>0</v>
      </c>
      <c r="W9" s="29">
        <f t="shared" si="7"/>
        <v>0</v>
      </c>
      <c r="X9" s="29">
        <f t="shared" si="8"/>
        <v>21</v>
      </c>
      <c r="Y9" s="29">
        <f t="shared" si="9"/>
        <v>41</v>
      </c>
    </row>
    <row r="10" spans="1:25">
      <c r="A10" s="12">
        <v>8</v>
      </c>
      <c r="B10" s="13">
        <v>42748</v>
      </c>
      <c r="C10" s="215">
        <v>0.18611111111111112</v>
      </c>
      <c r="D10" s="214" t="s">
        <v>45</v>
      </c>
      <c r="E10" s="214" t="s">
        <v>45</v>
      </c>
      <c r="F10" s="33">
        <v>4.5999999999999996</v>
      </c>
      <c r="G10" s="16">
        <v>42748</v>
      </c>
      <c r="H10" s="17">
        <v>0.33680555555555558</v>
      </c>
      <c r="I10" s="47" t="s">
        <v>226</v>
      </c>
      <c r="J10" s="17">
        <f t="shared" si="0"/>
        <v>0.15069444444444446</v>
      </c>
      <c r="K10" s="219" t="s">
        <v>123</v>
      </c>
      <c r="L10" s="211">
        <f t="shared" si="1"/>
        <v>1</v>
      </c>
      <c r="M10" s="211"/>
      <c r="N10" s="211"/>
      <c r="O10" s="158"/>
      <c r="P10" s="158"/>
      <c r="Q10" s="158"/>
      <c r="R10" s="129">
        <f t="shared" si="2"/>
        <v>23.81388888888889</v>
      </c>
      <c r="S10" s="129">
        <f t="shared" si="3"/>
        <v>23.663194444444443</v>
      </c>
      <c r="T10" s="129" t="b">
        <f t="shared" si="4"/>
        <v>0</v>
      </c>
      <c r="U10" s="129" t="b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>
      <c r="A11" s="12">
        <v>9</v>
      </c>
      <c r="B11" s="13">
        <v>42749</v>
      </c>
      <c r="C11" s="18">
        <v>0.72569444444444453</v>
      </c>
      <c r="D11" s="15" t="s">
        <v>17</v>
      </c>
      <c r="E11" s="111" t="s">
        <v>481</v>
      </c>
      <c r="F11" s="33">
        <v>3</v>
      </c>
      <c r="G11" s="16">
        <v>42749</v>
      </c>
      <c r="H11" s="17">
        <v>0.6333333333333333</v>
      </c>
      <c r="I11" s="47" t="s">
        <v>503</v>
      </c>
      <c r="J11" s="17">
        <f t="shared" si="0"/>
        <v>9.2361111111111227E-2</v>
      </c>
      <c r="K11" s="210"/>
      <c r="L11" s="211">
        <f t="shared" si="1"/>
        <v>1</v>
      </c>
      <c r="M11" s="211"/>
      <c r="N11" s="211"/>
      <c r="O11" s="158"/>
      <c r="P11" s="158"/>
      <c r="Q11" s="158"/>
      <c r="R11" s="129">
        <f t="shared" si="2"/>
        <v>23.274305555555557</v>
      </c>
      <c r="S11" s="129">
        <f t="shared" si="3"/>
        <v>23.366666666666667</v>
      </c>
      <c r="T11" s="129" t="b">
        <f t="shared" si="4"/>
        <v>0</v>
      </c>
      <c r="U11" s="129" t="b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>
      <c r="A12" s="12">
        <v>10</v>
      </c>
      <c r="B12" s="13">
        <v>42749</v>
      </c>
      <c r="C12" s="18">
        <v>0.81597222222222221</v>
      </c>
      <c r="D12" s="15" t="s">
        <v>58</v>
      </c>
      <c r="E12" s="15" t="s">
        <v>492</v>
      </c>
      <c r="F12" s="33"/>
      <c r="G12" s="16"/>
      <c r="H12" s="17"/>
      <c r="I12" s="51" t="s">
        <v>148</v>
      </c>
      <c r="J12" s="17"/>
      <c r="K12" s="210"/>
      <c r="L12" s="211"/>
      <c r="M12" s="211"/>
      <c r="N12" s="211"/>
      <c r="O12" s="158"/>
      <c r="P12" s="158"/>
      <c r="Q12" s="158"/>
      <c r="R12" s="129">
        <f t="shared" si="2"/>
        <v>23.184027777777779</v>
      </c>
      <c r="S12" s="129">
        <f>24-H13</f>
        <v>23.827083333333334</v>
      </c>
      <c r="T12" s="129" t="b">
        <f>IF(B12-G13=1,S12+C12)</f>
        <v>0</v>
      </c>
      <c r="U12" s="129" t="b">
        <f>IF(B12-G13=-1,R12+H13)</f>
        <v>0</v>
      </c>
      <c r="V12" s="29">
        <f t="shared" si="6"/>
        <v>0</v>
      </c>
      <c r="W12" s="29">
        <f t="shared" si="7"/>
        <v>0</v>
      </c>
      <c r="X12" s="29">
        <f t="shared" si="8"/>
        <v>0</v>
      </c>
      <c r="Y12" s="29">
        <f t="shared" si="9"/>
        <v>0</v>
      </c>
    </row>
    <row r="13" spans="1:25">
      <c r="A13" s="12">
        <v>11</v>
      </c>
      <c r="B13" s="13">
        <v>42753</v>
      </c>
      <c r="C13" s="18">
        <v>0.86041666666666661</v>
      </c>
      <c r="D13" s="15" t="s">
        <v>58</v>
      </c>
      <c r="E13" s="15" t="s">
        <v>493</v>
      </c>
      <c r="F13" s="33">
        <v>4</v>
      </c>
      <c r="G13" s="16">
        <v>42753</v>
      </c>
      <c r="H13" s="17">
        <v>0.17291666666666669</v>
      </c>
      <c r="I13" s="47" t="s">
        <v>504</v>
      </c>
      <c r="J13" s="17">
        <f>ABS(C13-H13)</f>
        <v>0.68749999999999989</v>
      </c>
      <c r="K13" s="210"/>
      <c r="L13" s="211">
        <f>IF((B13=G13),1,0)</f>
        <v>1</v>
      </c>
      <c r="M13" s="211"/>
      <c r="N13" s="211"/>
      <c r="O13" s="158"/>
      <c r="P13" s="158"/>
      <c r="Q13" s="158"/>
      <c r="R13" s="129">
        <f t="shared" si="2"/>
        <v>23.139583333333334</v>
      </c>
      <c r="S13" s="129" t="e">
        <f>24-#REF!</f>
        <v>#REF!</v>
      </c>
      <c r="T13" s="129" t="e">
        <f>IF(B13-#REF!=1,S13+C13)</f>
        <v>#REF!</v>
      </c>
      <c r="U13" s="129" t="e">
        <f>IF(B13-#REF!=-1,R13+#REF!)</f>
        <v>#REF!</v>
      </c>
      <c r="V13" s="29" t="e">
        <f t="shared" si="6"/>
        <v>#REF!</v>
      </c>
      <c r="W13" s="29" t="e">
        <f t="shared" si="7"/>
        <v>#REF!</v>
      </c>
      <c r="X13" s="29" t="e">
        <f>HOUR(U13)</f>
        <v>#REF!</v>
      </c>
      <c r="Y13" s="29" t="e">
        <f>MINUTE(U13)</f>
        <v>#REF!</v>
      </c>
    </row>
    <row r="14" spans="1:25">
      <c r="A14" s="12">
        <v>12</v>
      </c>
      <c r="B14" s="13">
        <v>42754</v>
      </c>
      <c r="C14" s="18">
        <v>0.18819444444444444</v>
      </c>
      <c r="D14" s="15" t="s">
        <v>48</v>
      </c>
      <c r="E14" s="15" t="s">
        <v>478</v>
      </c>
      <c r="F14" s="33"/>
      <c r="G14" s="16"/>
      <c r="H14" s="17"/>
      <c r="I14" s="51" t="s">
        <v>148</v>
      </c>
      <c r="J14" s="17"/>
      <c r="K14" s="210"/>
      <c r="L14" s="211"/>
      <c r="M14" s="211"/>
      <c r="N14" s="211"/>
      <c r="O14" s="158"/>
      <c r="P14" s="158"/>
      <c r="Q14" s="158"/>
      <c r="R14" s="129">
        <f t="shared" si="2"/>
        <v>23.811805555555555</v>
      </c>
      <c r="S14" s="129">
        <f t="shared" si="3"/>
        <v>24</v>
      </c>
      <c r="T14" s="129" t="b">
        <f t="shared" si="4"/>
        <v>0</v>
      </c>
      <c r="U14" s="129" t="b">
        <f>IF(B14-G14=-1,R14+H14)</f>
        <v>0</v>
      </c>
      <c r="V14" s="29">
        <f t="shared" si="6"/>
        <v>0</v>
      </c>
      <c r="W14" s="29">
        <f t="shared" si="7"/>
        <v>0</v>
      </c>
      <c r="X14" s="29">
        <f>HOUR(U14)</f>
        <v>0</v>
      </c>
      <c r="Y14" s="29">
        <f>MINUTE(U14)</f>
        <v>0</v>
      </c>
    </row>
    <row r="15" spans="1:25">
      <c r="A15" s="12">
        <v>13</v>
      </c>
      <c r="B15" s="13">
        <v>42755</v>
      </c>
      <c r="C15" s="215">
        <v>0</v>
      </c>
      <c r="D15" s="214" t="s">
        <v>45</v>
      </c>
      <c r="E15" s="214" t="s">
        <v>45</v>
      </c>
      <c r="F15" s="33">
        <v>4.9000000000000004</v>
      </c>
      <c r="G15" s="16">
        <v>42755</v>
      </c>
      <c r="H15" s="17">
        <v>0.73333333333333339</v>
      </c>
      <c r="I15" s="47" t="s">
        <v>45</v>
      </c>
      <c r="J15" s="17">
        <f>ABS(C15-H15)</f>
        <v>0.73333333333333339</v>
      </c>
      <c r="K15" s="210"/>
      <c r="L15" s="211">
        <f>IF((B15=G15),1,0)</f>
        <v>1</v>
      </c>
      <c r="M15" s="211"/>
      <c r="N15" s="211"/>
      <c r="O15" s="158"/>
      <c r="P15" s="158"/>
      <c r="Q15" s="158"/>
      <c r="R15" s="129">
        <f t="shared" si="2"/>
        <v>24</v>
      </c>
      <c r="S15" s="129">
        <f t="shared" si="3"/>
        <v>23.266666666666666</v>
      </c>
      <c r="T15" s="129" t="b">
        <f t="shared" si="4"/>
        <v>0</v>
      </c>
      <c r="U15" s="129" t="b">
        <f t="shared" si="5"/>
        <v>0</v>
      </c>
      <c r="V15" s="29">
        <f t="shared" si="6"/>
        <v>0</v>
      </c>
      <c r="W15" s="29">
        <f t="shared" si="7"/>
        <v>0</v>
      </c>
      <c r="X15" s="29">
        <f>HOUR(U15)</f>
        <v>0</v>
      </c>
      <c r="Y15" s="29">
        <f>MINUTE(U15)</f>
        <v>0</v>
      </c>
    </row>
    <row r="16" spans="1:25">
      <c r="A16" s="12">
        <v>14</v>
      </c>
      <c r="B16" s="13">
        <v>42755</v>
      </c>
      <c r="C16" s="215">
        <v>0.4826388888888889</v>
      </c>
      <c r="D16" s="15" t="s">
        <v>33</v>
      </c>
      <c r="E16" s="214" t="s">
        <v>91</v>
      </c>
      <c r="F16" s="33">
        <v>3.5</v>
      </c>
      <c r="G16" s="16">
        <v>42755</v>
      </c>
      <c r="H16" s="17">
        <v>0.53541666666666665</v>
      </c>
      <c r="I16" s="48" t="s">
        <v>92</v>
      </c>
      <c r="J16" s="17">
        <f>ABS(C16-H16)</f>
        <v>5.2777777777777757E-2</v>
      </c>
      <c r="K16" s="219" t="s">
        <v>123</v>
      </c>
      <c r="L16" s="211">
        <f>IF((B16=G16),1,0)</f>
        <v>1</v>
      </c>
      <c r="M16" s="211"/>
      <c r="N16" s="211"/>
      <c r="O16" s="158"/>
      <c r="P16" s="158"/>
      <c r="Q16" s="158"/>
      <c r="R16" s="129">
        <f t="shared" si="2"/>
        <v>23.517361111111111</v>
      </c>
      <c r="S16" s="129">
        <f t="shared" si="3"/>
        <v>23.464583333333334</v>
      </c>
      <c r="T16" s="129" t="b">
        <f t="shared" si="4"/>
        <v>0</v>
      </c>
      <c r="U16" s="129" t="b">
        <f t="shared" si="5"/>
        <v>0</v>
      </c>
      <c r="V16" s="29">
        <f t="shared" si="6"/>
        <v>0</v>
      </c>
      <c r="W16" s="29">
        <f t="shared" si="7"/>
        <v>0</v>
      </c>
      <c r="X16" s="29">
        <f t="shared" ref="X16:X79" si="10">HOUR(U16)</f>
        <v>0</v>
      </c>
      <c r="Y16" s="29">
        <f t="shared" ref="Y16:Y79" si="11">MINUTE(U16)</f>
        <v>0</v>
      </c>
    </row>
    <row r="17" spans="1:25">
      <c r="A17" s="12">
        <v>15</v>
      </c>
      <c r="B17" s="13">
        <v>42755</v>
      </c>
      <c r="C17" s="14">
        <v>0.53402777777777777</v>
      </c>
      <c r="D17" s="221" t="s">
        <v>152</v>
      </c>
      <c r="E17" s="188" t="s">
        <v>499</v>
      </c>
      <c r="F17" s="33"/>
      <c r="G17" s="16">
        <v>42758</v>
      </c>
      <c r="H17" s="17">
        <v>6.9444444444444434E-2</v>
      </c>
      <c r="I17" s="49" t="s">
        <v>505</v>
      </c>
      <c r="J17" s="17"/>
      <c r="K17" s="210" t="s">
        <v>188</v>
      </c>
      <c r="L17" s="211"/>
      <c r="M17" s="211"/>
      <c r="N17" s="211"/>
      <c r="O17" s="158"/>
      <c r="P17" s="158"/>
      <c r="Q17" s="158"/>
      <c r="R17" s="129">
        <f t="shared" si="2"/>
        <v>23.465972222222224</v>
      </c>
      <c r="S17" s="129">
        <f t="shared" si="3"/>
        <v>23.930555555555557</v>
      </c>
      <c r="T17" s="129" t="b">
        <f t="shared" si="4"/>
        <v>0</v>
      </c>
      <c r="U17" s="129" t="b">
        <f t="shared" si="5"/>
        <v>0</v>
      </c>
      <c r="V17" s="29">
        <f t="shared" si="6"/>
        <v>0</v>
      </c>
      <c r="W17" s="29">
        <f t="shared" si="7"/>
        <v>0</v>
      </c>
      <c r="X17" s="29">
        <f t="shared" si="10"/>
        <v>0</v>
      </c>
      <c r="Y17" s="29">
        <f t="shared" si="11"/>
        <v>0</v>
      </c>
    </row>
    <row r="18" spans="1:25">
      <c r="A18" s="12">
        <v>16</v>
      </c>
      <c r="B18" s="13">
        <v>42755</v>
      </c>
      <c r="C18" s="18">
        <v>0.75277777777777777</v>
      </c>
      <c r="D18" s="15" t="s">
        <v>58</v>
      </c>
      <c r="E18" s="15" t="s">
        <v>494</v>
      </c>
      <c r="F18" s="33"/>
      <c r="G18" s="16"/>
      <c r="H18" s="17"/>
      <c r="I18" s="51" t="s">
        <v>148</v>
      </c>
      <c r="J18" s="17"/>
      <c r="K18" s="210"/>
      <c r="L18" s="211"/>
      <c r="M18" s="211"/>
      <c r="N18" s="211"/>
      <c r="O18" s="158"/>
      <c r="P18" s="158"/>
      <c r="Q18" s="158"/>
      <c r="R18" s="129">
        <f t="shared" si="2"/>
        <v>23.247222222222224</v>
      </c>
      <c r="S18" s="129">
        <f t="shared" si="3"/>
        <v>24</v>
      </c>
      <c r="T18" s="129" t="b">
        <f t="shared" si="4"/>
        <v>0</v>
      </c>
      <c r="U18" s="129" t="b">
        <f t="shared" si="5"/>
        <v>0</v>
      </c>
      <c r="V18" s="29">
        <f t="shared" si="6"/>
        <v>0</v>
      </c>
      <c r="W18" s="29">
        <f t="shared" si="7"/>
        <v>0</v>
      </c>
      <c r="X18" s="29">
        <f t="shared" si="10"/>
        <v>0</v>
      </c>
      <c r="Y18" s="29">
        <f t="shared" si="11"/>
        <v>0</v>
      </c>
    </row>
    <row r="19" spans="1:25">
      <c r="A19" s="12">
        <v>17</v>
      </c>
      <c r="B19" s="13">
        <v>42757</v>
      </c>
      <c r="C19" s="18">
        <v>0.39583333333333331</v>
      </c>
      <c r="D19" s="15" t="s">
        <v>80</v>
      </c>
      <c r="E19" s="15" t="s">
        <v>496</v>
      </c>
      <c r="F19" s="33"/>
      <c r="G19" s="16">
        <v>42757</v>
      </c>
      <c r="H19" s="17">
        <v>0.84236111111111101</v>
      </c>
      <c r="I19" s="47" t="s">
        <v>506</v>
      </c>
      <c r="J19" s="17"/>
      <c r="K19" s="210" t="s">
        <v>188</v>
      </c>
      <c r="L19" s="211"/>
      <c r="M19" s="211"/>
      <c r="N19" s="211"/>
      <c r="O19" s="158"/>
      <c r="P19" s="158"/>
      <c r="Q19" s="158"/>
      <c r="R19" s="129">
        <f t="shared" si="2"/>
        <v>23.604166666666668</v>
      </c>
      <c r="S19" s="129">
        <f t="shared" si="3"/>
        <v>23.15763888888889</v>
      </c>
      <c r="T19" s="129" t="b">
        <f t="shared" si="4"/>
        <v>0</v>
      </c>
      <c r="U19" s="129" t="b">
        <f t="shared" si="5"/>
        <v>0</v>
      </c>
      <c r="V19" s="29">
        <f t="shared" si="6"/>
        <v>0</v>
      </c>
      <c r="W19" s="29">
        <f t="shared" si="7"/>
        <v>0</v>
      </c>
      <c r="X19" s="29">
        <f t="shared" si="10"/>
        <v>0</v>
      </c>
      <c r="Y19" s="29">
        <f t="shared" si="11"/>
        <v>0</v>
      </c>
    </row>
    <row r="20" spans="1:25">
      <c r="A20" s="12">
        <v>18</v>
      </c>
      <c r="B20" s="13">
        <v>42758</v>
      </c>
      <c r="C20" s="14">
        <v>0.25555555555555559</v>
      </c>
      <c r="D20" s="220" t="s">
        <v>58</v>
      </c>
      <c r="E20" s="188" t="s">
        <v>497</v>
      </c>
      <c r="F20" s="33"/>
      <c r="G20" s="16"/>
      <c r="H20" s="17"/>
      <c r="I20" s="51" t="s">
        <v>148</v>
      </c>
      <c r="J20" s="17"/>
      <c r="K20" s="210"/>
      <c r="L20" s="211"/>
      <c r="M20" s="211"/>
      <c r="N20" s="211"/>
      <c r="O20" s="158"/>
      <c r="P20" s="158"/>
      <c r="Q20" s="158"/>
      <c r="R20" s="129">
        <f t="shared" si="2"/>
        <v>23.744444444444444</v>
      </c>
      <c r="S20" s="129">
        <f t="shared" si="3"/>
        <v>24</v>
      </c>
      <c r="T20" s="129" t="b">
        <f t="shared" si="4"/>
        <v>0</v>
      </c>
      <c r="U20" s="129" t="b">
        <f t="shared" si="5"/>
        <v>0</v>
      </c>
      <c r="V20" s="29">
        <f t="shared" si="6"/>
        <v>0</v>
      </c>
      <c r="W20" s="29">
        <f t="shared" si="7"/>
        <v>0</v>
      </c>
      <c r="X20" s="29">
        <f t="shared" si="10"/>
        <v>0</v>
      </c>
      <c r="Y20" s="29">
        <f t="shared" si="11"/>
        <v>0</v>
      </c>
    </row>
    <row r="21" spans="1:25">
      <c r="A21" s="12">
        <v>19</v>
      </c>
      <c r="B21" s="13">
        <v>42759</v>
      </c>
      <c r="C21" s="216">
        <v>0.16180555555555556</v>
      </c>
      <c r="D21" s="15" t="s">
        <v>33</v>
      </c>
      <c r="E21" s="213" t="s">
        <v>91</v>
      </c>
      <c r="F21" s="33"/>
      <c r="G21" s="16"/>
      <c r="H21" s="17"/>
      <c r="I21" s="51" t="s">
        <v>148</v>
      </c>
      <c r="J21" s="17"/>
      <c r="K21" s="210"/>
      <c r="L21" s="211"/>
      <c r="M21" s="217"/>
      <c r="N21" s="211"/>
      <c r="O21" s="158"/>
      <c r="P21" s="158"/>
      <c r="Q21" s="158"/>
      <c r="R21" s="129">
        <f t="shared" si="2"/>
        <v>23.838194444444444</v>
      </c>
      <c r="S21" s="129">
        <f t="shared" si="3"/>
        <v>24</v>
      </c>
      <c r="T21" s="129" t="b">
        <f t="shared" si="4"/>
        <v>0</v>
      </c>
      <c r="U21" s="129" t="b">
        <f t="shared" si="5"/>
        <v>0</v>
      </c>
      <c r="V21" s="29">
        <f t="shared" si="6"/>
        <v>0</v>
      </c>
      <c r="W21" s="29">
        <f t="shared" si="7"/>
        <v>0</v>
      </c>
      <c r="X21" s="29">
        <f t="shared" si="10"/>
        <v>0</v>
      </c>
      <c r="Y21" s="29">
        <f t="shared" si="11"/>
        <v>0</v>
      </c>
    </row>
    <row r="22" spans="1:25">
      <c r="A22" s="12">
        <v>20</v>
      </c>
      <c r="B22" s="13">
        <v>42760</v>
      </c>
      <c r="C22" s="18">
        <v>0.39930555555555558</v>
      </c>
      <c r="D22" s="15" t="s">
        <v>17</v>
      </c>
      <c r="E22" s="111" t="s">
        <v>482</v>
      </c>
      <c r="F22" s="33"/>
      <c r="G22" s="16"/>
      <c r="H22" s="17"/>
      <c r="I22" s="47"/>
      <c r="J22" s="17"/>
      <c r="K22" s="210"/>
      <c r="L22" s="211"/>
      <c r="M22" s="211"/>
      <c r="N22" s="211"/>
      <c r="O22" s="158"/>
      <c r="P22" s="158"/>
      <c r="Q22" s="158"/>
      <c r="R22" s="129">
        <f t="shared" si="2"/>
        <v>23.600694444444443</v>
      </c>
      <c r="S22" s="129">
        <f t="shared" si="3"/>
        <v>24</v>
      </c>
      <c r="T22" s="129" t="b">
        <f t="shared" si="4"/>
        <v>0</v>
      </c>
      <c r="U22" s="129" t="b">
        <f t="shared" si="5"/>
        <v>0</v>
      </c>
      <c r="V22" s="29">
        <f t="shared" si="6"/>
        <v>0</v>
      </c>
      <c r="W22" s="29">
        <f t="shared" si="7"/>
        <v>0</v>
      </c>
      <c r="X22" s="29">
        <f t="shared" si="10"/>
        <v>0</v>
      </c>
      <c r="Y22" s="29">
        <f t="shared" si="11"/>
        <v>0</v>
      </c>
    </row>
    <row r="23" spans="1:25">
      <c r="A23" s="12">
        <v>21</v>
      </c>
      <c r="B23" s="13">
        <v>42761</v>
      </c>
      <c r="C23" s="216">
        <v>0.12083333333333333</v>
      </c>
      <c r="D23" s="213" t="s">
        <v>1</v>
      </c>
      <c r="E23" s="213" t="s">
        <v>476</v>
      </c>
      <c r="F23" s="33"/>
      <c r="G23" s="16"/>
      <c r="H23" s="17"/>
      <c r="I23" s="47"/>
      <c r="J23" s="17"/>
      <c r="K23" s="210"/>
      <c r="L23" s="211"/>
      <c r="M23" s="211"/>
      <c r="N23" s="211"/>
      <c r="O23" s="158"/>
      <c r="P23" s="158"/>
      <c r="Q23" s="158"/>
      <c r="R23" s="129">
        <f>24-C23</f>
        <v>23.879166666666666</v>
      </c>
      <c r="S23" s="129">
        <f>24-H23</f>
        <v>24</v>
      </c>
      <c r="T23" s="129" t="b">
        <f t="shared" si="4"/>
        <v>0</v>
      </c>
      <c r="U23" s="129" t="b">
        <f t="shared" si="5"/>
        <v>0</v>
      </c>
      <c r="V23" s="29">
        <f t="shared" si="6"/>
        <v>0</v>
      </c>
      <c r="W23" s="29">
        <f t="shared" si="7"/>
        <v>0</v>
      </c>
      <c r="X23" s="29">
        <f t="shared" si="10"/>
        <v>0</v>
      </c>
      <c r="Y23" s="29">
        <f t="shared" si="11"/>
        <v>0</v>
      </c>
    </row>
    <row r="24" spans="1:25">
      <c r="A24" s="12">
        <v>22</v>
      </c>
      <c r="B24" s="13">
        <v>42762</v>
      </c>
      <c r="C24" s="18">
        <v>0.4680555555555555</v>
      </c>
      <c r="D24" s="15" t="s">
        <v>80</v>
      </c>
      <c r="E24" s="15" t="s">
        <v>496</v>
      </c>
      <c r="F24" s="33"/>
      <c r="G24" s="16"/>
      <c r="H24" s="17"/>
      <c r="I24" s="49"/>
      <c r="J24" s="17"/>
      <c r="K24" s="210"/>
      <c r="L24" s="211"/>
      <c r="M24" s="211"/>
      <c r="N24" s="211"/>
      <c r="O24" s="158"/>
      <c r="P24" s="158"/>
      <c r="Q24" s="158"/>
      <c r="R24" s="129">
        <f>24-C24</f>
        <v>23.531944444444445</v>
      </c>
      <c r="S24" s="129">
        <f>24-H24</f>
        <v>24</v>
      </c>
      <c r="T24" s="129" t="b">
        <f>IF(B24-G24=1,S24+C24)</f>
        <v>0</v>
      </c>
      <c r="U24" s="129" t="b">
        <f t="shared" si="5"/>
        <v>0</v>
      </c>
      <c r="V24" s="29">
        <f t="shared" si="6"/>
        <v>0</v>
      </c>
      <c r="W24" s="29">
        <f t="shared" si="7"/>
        <v>0</v>
      </c>
      <c r="X24" s="29">
        <f t="shared" si="10"/>
        <v>0</v>
      </c>
      <c r="Y24" s="29">
        <f t="shared" si="11"/>
        <v>0</v>
      </c>
    </row>
    <row r="25" spans="1:25">
      <c r="A25" s="12">
        <v>23</v>
      </c>
      <c r="B25" s="13">
        <v>42762</v>
      </c>
      <c r="C25" s="14">
        <v>0.4680555555555555</v>
      </c>
      <c r="D25" s="176" t="s">
        <v>80</v>
      </c>
      <c r="E25" s="188" t="s">
        <v>496</v>
      </c>
      <c r="F25" s="33"/>
      <c r="G25" s="16"/>
      <c r="H25" s="17"/>
      <c r="I25" s="50"/>
      <c r="J25" s="17"/>
      <c r="K25" s="210"/>
      <c r="L25" s="211"/>
      <c r="M25" s="211"/>
      <c r="N25" s="211"/>
      <c r="O25" s="158"/>
      <c r="P25" s="158"/>
      <c r="Q25" s="158"/>
      <c r="R25" s="129">
        <f>24-C25</f>
        <v>23.531944444444445</v>
      </c>
      <c r="S25" s="129">
        <f>24-H25</f>
        <v>24</v>
      </c>
      <c r="T25" s="129" t="b">
        <f t="shared" si="4"/>
        <v>0</v>
      </c>
      <c r="U25" s="129" t="b">
        <f t="shared" si="5"/>
        <v>0</v>
      </c>
      <c r="V25" s="29">
        <f t="shared" si="6"/>
        <v>0</v>
      </c>
      <c r="W25" s="29">
        <f t="shared" si="7"/>
        <v>0</v>
      </c>
      <c r="X25" s="29">
        <f t="shared" si="10"/>
        <v>0</v>
      </c>
      <c r="Y25" s="29">
        <f t="shared" si="11"/>
        <v>0</v>
      </c>
    </row>
    <row r="26" spans="1:25">
      <c r="A26" s="12">
        <v>24</v>
      </c>
      <c r="B26" s="13">
        <v>42763</v>
      </c>
      <c r="C26" s="14">
        <v>0.58333333333333337</v>
      </c>
      <c r="D26" s="220" t="s">
        <v>157</v>
      </c>
      <c r="E26" s="222" t="s">
        <v>446</v>
      </c>
      <c r="F26" s="33"/>
      <c r="G26" s="16"/>
      <c r="H26" s="17"/>
      <c r="I26" s="49"/>
      <c r="J26" s="17"/>
      <c r="K26" s="210"/>
      <c r="L26" s="211"/>
      <c r="M26" s="211"/>
      <c r="N26" s="211"/>
      <c r="O26" s="158"/>
      <c r="P26" s="158"/>
      <c r="Q26" s="158"/>
      <c r="R26" s="129">
        <f>24-C26</f>
        <v>23.416666666666668</v>
      </c>
      <c r="S26" s="129">
        <f>24-H26</f>
        <v>24</v>
      </c>
      <c r="T26" s="129" t="b">
        <f t="shared" si="4"/>
        <v>0</v>
      </c>
      <c r="U26" s="129" t="b">
        <f t="shared" si="5"/>
        <v>0</v>
      </c>
      <c r="V26" s="29">
        <f t="shared" si="6"/>
        <v>0</v>
      </c>
      <c r="W26" s="29">
        <f t="shared" si="7"/>
        <v>0</v>
      </c>
      <c r="X26" s="29">
        <f t="shared" si="10"/>
        <v>0</v>
      </c>
      <c r="Y26" s="29">
        <f t="shared" si="11"/>
        <v>0</v>
      </c>
    </row>
    <row r="27" spans="1:25">
      <c r="A27" s="12">
        <v>25</v>
      </c>
      <c r="B27" s="13">
        <v>42763</v>
      </c>
      <c r="C27" s="14">
        <v>0.68888888888888899</v>
      </c>
      <c r="D27" s="224" t="s">
        <v>152</v>
      </c>
      <c r="E27" s="225" t="s">
        <v>517</v>
      </c>
      <c r="F27" s="33"/>
      <c r="G27" s="16"/>
      <c r="H27" s="17"/>
      <c r="I27" s="47"/>
      <c r="J27" s="17"/>
      <c r="K27" s="210"/>
      <c r="L27" s="211"/>
      <c r="M27" s="211"/>
      <c r="N27" s="211"/>
      <c r="O27" s="158"/>
      <c r="P27" s="158"/>
      <c r="Q27" s="158"/>
      <c r="R27" s="129">
        <f t="shared" ref="R27:R90" si="12">24-C27</f>
        <v>23.31111111111111</v>
      </c>
      <c r="S27" s="129">
        <f t="shared" ref="S27:S90" si="13">24-H27</f>
        <v>24</v>
      </c>
      <c r="T27" s="129" t="b">
        <f t="shared" si="4"/>
        <v>0</v>
      </c>
      <c r="U27" s="129" t="b">
        <f t="shared" si="5"/>
        <v>0</v>
      </c>
      <c r="V27" s="29">
        <f t="shared" si="6"/>
        <v>0</v>
      </c>
      <c r="W27" s="29">
        <f t="shared" si="7"/>
        <v>0</v>
      </c>
      <c r="X27" s="29">
        <f t="shared" si="10"/>
        <v>0</v>
      </c>
      <c r="Y27" s="29">
        <f t="shared" si="11"/>
        <v>0</v>
      </c>
    </row>
    <row r="28" spans="1:25">
      <c r="A28" s="12">
        <v>26</v>
      </c>
      <c r="B28" s="218">
        <v>42763</v>
      </c>
      <c r="C28" s="14">
        <v>0.86597222222222225</v>
      </c>
      <c r="D28" s="15" t="s">
        <v>58</v>
      </c>
      <c r="E28" s="111" t="s">
        <v>495</v>
      </c>
      <c r="F28" s="33"/>
      <c r="G28" s="16"/>
      <c r="H28" s="17"/>
      <c r="I28" s="48"/>
      <c r="J28" s="17"/>
      <c r="K28" s="210"/>
      <c r="L28" s="211"/>
      <c r="M28" s="211"/>
      <c r="N28" s="211"/>
      <c r="O28" s="158"/>
      <c r="P28" s="158"/>
      <c r="Q28" s="158"/>
      <c r="R28" s="129">
        <f t="shared" si="12"/>
        <v>23.134027777777778</v>
      </c>
      <c r="S28" s="129">
        <f t="shared" si="13"/>
        <v>24</v>
      </c>
      <c r="T28" s="129" t="b">
        <f t="shared" si="4"/>
        <v>0</v>
      </c>
      <c r="U28" s="129" t="b">
        <f t="shared" si="5"/>
        <v>0</v>
      </c>
      <c r="V28" s="29">
        <f t="shared" si="6"/>
        <v>0</v>
      </c>
      <c r="W28" s="29">
        <f t="shared" si="7"/>
        <v>0</v>
      </c>
      <c r="X28" s="29">
        <f t="shared" si="10"/>
        <v>0</v>
      </c>
      <c r="Y28" s="29">
        <f t="shared" si="11"/>
        <v>0</v>
      </c>
    </row>
    <row r="29" spans="1:25">
      <c r="A29" s="12">
        <v>27</v>
      </c>
      <c r="B29" s="13">
        <v>42765</v>
      </c>
      <c r="C29" s="18">
        <v>0.2076388888888889</v>
      </c>
      <c r="D29" s="15" t="s">
        <v>48</v>
      </c>
      <c r="E29" s="15" t="s">
        <v>478</v>
      </c>
      <c r="F29" s="33"/>
      <c r="G29" s="16"/>
      <c r="H29" s="17"/>
      <c r="I29" s="47"/>
      <c r="J29" s="17"/>
      <c r="K29" s="210"/>
      <c r="L29" s="211"/>
      <c r="M29" s="211"/>
      <c r="N29" s="211"/>
      <c r="O29" s="158"/>
      <c r="P29" s="158"/>
      <c r="Q29" s="158"/>
      <c r="R29" s="129">
        <f t="shared" si="12"/>
        <v>23.792361111111113</v>
      </c>
      <c r="S29" s="129">
        <f t="shared" si="13"/>
        <v>24</v>
      </c>
      <c r="T29" s="129" t="b">
        <f t="shared" si="4"/>
        <v>0</v>
      </c>
      <c r="U29" s="129" t="b">
        <f t="shared" si="5"/>
        <v>0</v>
      </c>
      <c r="V29" s="29">
        <f t="shared" si="6"/>
        <v>0</v>
      </c>
      <c r="W29" s="29">
        <f t="shared" si="7"/>
        <v>0</v>
      </c>
      <c r="X29" s="29">
        <f t="shared" si="10"/>
        <v>0</v>
      </c>
      <c r="Y29" s="29">
        <f t="shared" si="11"/>
        <v>0</v>
      </c>
    </row>
    <row r="30" spans="1:25">
      <c r="A30" s="12">
        <v>28</v>
      </c>
      <c r="B30" s="13">
        <v>42765</v>
      </c>
      <c r="C30" s="14">
        <v>0.79652777777777783</v>
      </c>
      <c r="D30" s="220" t="s">
        <v>157</v>
      </c>
      <c r="E30" s="188" t="s">
        <v>446</v>
      </c>
      <c r="F30" s="33"/>
      <c r="G30" s="16"/>
      <c r="H30" s="17"/>
      <c r="I30" s="47"/>
      <c r="J30" s="17"/>
      <c r="K30" s="210"/>
      <c r="L30" s="211"/>
      <c r="M30" s="211"/>
      <c r="N30" s="211"/>
      <c r="O30" s="158"/>
      <c r="P30" s="158"/>
      <c r="Q30" s="158"/>
      <c r="R30" s="129">
        <f t="shared" si="12"/>
        <v>23.203472222222221</v>
      </c>
      <c r="S30" s="129">
        <f t="shared" si="13"/>
        <v>24</v>
      </c>
      <c r="T30" s="129" t="b">
        <f t="shared" si="4"/>
        <v>0</v>
      </c>
      <c r="U30" s="129" t="b">
        <f t="shared" si="5"/>
        <v>0</v>
      </c>
      <c r="V30" s="29">
        <f t="shared" si="6"/>
        <v>0</v>
      </c>
      <c r="W30" s="29">
        <f t="shared" si="7"/>
        <v>0</v>
      </c>
      <c r="X30" s="29">
        <f t="shared" si="10"/>
        <v>0</v>
      </c>
      <c r="Y30" s="29">
        <f t="shared" si="11"/>
        <v>0</v>
      </c>
    </row>
    <row r="31" spans="1:25">
      <c r="A31" s="12">
        <v>29</v>
      </c>
      <c r="B31" s="13">
        <v>42765</v>
      </c>
      <c r="C31" s="14">
        <v>0.97499999999999998</v>
      </c>
      <c r="D31" s="220" t="s">
        <v>51</v>
      </c>
      <c r="E31" s="222" t="s">
        <v>189</v>
      </c>
      <c r="F31" s="33"/>
      <c r="G31" s="16"/>
      <c r="H31" s="17"/>
      <c r="I31" s="49"/>
      <c r="J31" s="17"/>
      <c r="K31" s="210"/>
      <c r="L31" s="211"/>
      <c r="M31" s="211"/>
      <c r="N31" s="211"/>
      <c r="O31" s="158"/>
      <c r="P31" s="158"/>
      <c r="Q31" s="158"/>
      <c r="R31" s="129">
        <f t="shared" si="12"/>
        <v>23.024999999999999</v>
      </c>
      <c r="S31" s="129">
        <f t="shared" si="13"/>
        <v>24</v>
      </c>
      <c r="T31" s="129" t="b">
        <f t="shared" si="4"/>
        <v>0</v>
      </c>
      <c r="U31" s="129" t="b">
        <f t="shared" si="5"/>
        <v>0</v>
      </c>
      <c r="V31" s="29">
        <f t="shared" si="6"/>
        <v>0</v>
      </c>
      <c r="W31" s="29">
        <f t="shared" si="7"/>
        <v>0</v>
      </c>
      <c r="X31" s="29">
        <f t="shared" si="10"/>
        <v>0</v>
      </c>
      <c r="Y31" s="29">
        <f t="shared" si="11"/>
        <v>0</v>
      </c>
    </row>
    <row r="32" spans="1:25">
      <c r="A32" s="12">
        <v>30</v>
      </c>
      <c r="B32" s="13">
        <v>42767</v>
      </c>
      <c r="C32" s="14">
        <v>0.27986111111111112</v>
      </c>
      <c r="D32" s="220" t="s">
        <v>157</v>
      </c>
      <c r="E32" s="222" t="s">
        <v>446</v>
      </c>
      <c r="F32" s="33"/>
      <c r="G32" s="16"/>
      <c r="H32" s="17"/>
      <c r="I32" s="47"/>
      <c r="J32" s="17"/>
      <c r="K32" s="210"/>
      <c r="L32" s="211"/>
      <c r="M32" s="211"/>
      <c r="N32" s="211"/>
      <c r="O32" s="158"/>
      <c r="P32" s="158"/>
      <c r="Q32" s="158"/>
      <c r="R32" s="129">
        <f t="shared" si="12"/>
        <v>23.72013888888889</v>
      </c>
      <c r="S32" s="129">
        <f t="shared" si="13"/>
        <v>24</v>
      </c>
      <c r="T32" s="129" t="b">
        <f t="shared" si="4"/>
        <v>0</v>
      </c>
      <c r="U32" s="129" t="b">
        <f t="shared" si="5"/>
        <v>0</v>
      </c>
      <c r="V32" s="29">
        <f t="shared" si="6"/>
        <v>0</v>
      </c>
      <c r="W32" s="29">
        <f t="shared" si="7"/>
        <v>0</v>
      </c>
      <c r="X32" s="29">
        <f t="shared" si="10"/>
        <v>0</v>
      </c>
      <c r="Y32" s="29">
        <f t="shared" si="11"/>
        <v>0</v>
      </c>
    </row>
    <row r="33" spans="1:25">
      <c r="A33" s="12">
        <v>31</v>
      </c>
      <c r="B33" s="13">
        <v>42770</v>
      </c>
      <c r="C33" s="14">
        <v>0.9472222222222223</v>
      </c>
      <c r="D33" s="220" t="s">
        <v>152</v>
      </c>
      <c r="E33" s="188" t="s">
        <v>518</v>
      </c>
      <c r="F33" s="33"/>
      <c r="G33" s="16"/>
      <c r="H33" s="17"/>
      <c r="I33" s="47"/>
      <c r="J33" s="17"/>
      <c r="K33" s="210"/>
      <c r="L33" s="211"/>
      <c r="M33" s="211"/>
      <c r="N33" s="211"/>
      <c r="O33" s="158"/>
      <c r="P33" s="158"/>
      <c r="Q33" s="158"/>
      <c r="R33" s="129">
        <f t="shared" si="12"/>
        <v>23.052777777777777</v>
      </c>
      <c r="S33" s="129">
        <f t="shared" si="13"/>
        <v>24</v>
      </c>
      <c r="T33" s="129" t="b">
        <f t="shared" si="4"/>
        <v>0</v>
      </c>
      <c r="U33" s="129" t="b">
        <f t="shared" si="5"/>
        <v>0</v>
      </c>
      <c r="V33" s="29">
        <f t="shared" si="6"/>
        <v>0</v>
      </c>
      <c r="W33" s="29">
        <f t="shared" si="7"/>
        <v>0</v>
      </c>
      <c r="X33" s="29">
        <f t="shared" si="10"/>
        <v>0</v>
      </c>
      <c r="Y33" s="29">
        <f t="shared" si="11"/>
        <v>0</v>
      </c>
    </row>
    <row r="34" spans="1:25">
      <c r="A34" s="12">
        <v>32</v>
      </c>
      <c r="B34" s="13">
        <v>42772</v>
      </c>
      <c r="C34" s="14">
        <v>0.7597222222222223</v>
      </c>
      <c r="D34" s="221" t="s">
        <v>51</v>
      </c>
      <c r="E34" s="188" t="s">
        <v>507</v>
      </c>
      <c r="F34" s="33"/>
      <c r="G34" s="16"/>
      <c r="H34" s="17"/>
      <c r="I34" s="47"/>
      <c r="J34" s="17"/>
      <c r="K34" s="210"/>
      <c r="L34" s="211"/>
      <c r="M34" s="211"/>
      <c r="N34" s="211"/>
      <c r="O34" s="158"/>
      <c r="P34" s="158"/>
      <c r="Q34" s="158"/>
      <c r="R34" s="129">
        <f t="shared" si="12"/>
        <v>23.240277777777777</v>
      </c>
      <c r="S34" s="129">
        <f t="shared" si="13"/>
        <v>24</v>
      </c>
      <c r="T34" s="129" t="b">
        <f t="shared" si="4"/>
        <v>0</v>
      </c>
      <c r="U34" s="129" t="b">
        <f t="shared" si="5"/>
        <v>0</v>
      </c>
      <c r="V34" s="29">
        <f t="shared" si="6"/>
        <v>0</v>
      </c>
      <c r="W34" s="29">
        <f t="shared" si="7"/>
        <v>0</v>
      </c>
      <c r="X34" s="29">
        <f t="shared" si="10"/>
        <v>0</v>
      </c>
      <c r="Y34" s="29">
        <f t="shared" si="11"/>
        <v>0</v>
      </c>
    </row>
    <row r="35" spans="1:25">
      <c r="A35" s="12">
        <v>33</v>
      </c>
      <c r="B35" s="13">
        <v>42775</v>
      </c>
      <c r="C35" s="14">
        <v>0.41597222222222219</v>
      </c>
      <c r="D35" s="220" t="s">
        <v>51</v>
      </c>
      <c r="E35" s="188" t="s">
        <v>508</v>
      </c>
      <c r="F35" s="33"/>
      <c r="G35" s="16"/>
      <c r="H35" s="17"/>
      <c r="I35" s="47"/>
      <c r="J35" s="17"/>
      <c r="K35" s="210"/>
      <c r="L35" s="211"/>
      <c r="M35" s="211"/>
      <c r="N35" s="211"/>
      <c r="O35" s="158"/>
      <c r="P35" s="158"/>
      <c r="Q35" s="158"/>
      <c r="R35" s="129">
        <f t="shared" si="12"/>
        <v>23.584027777777777</v>
      </c>
      <c r="S35" s="129">
        <f t="shared" si="13"/>
        <v>24</v>
      </c>
      <c r="T35" s="129" t="b">
        <f t="shared" si="4"/>
        <v>0</v>
      </c>
      <c r="U35" s="129" t="b">
        <f t="shared" si="5"/>
        <v>0</v>
      </c>
      <c r="V35" s="29">
        <f t="shared" si="6"/>
        <v>0</v>
      </c>
      <c r="W35" s="29">
        <f t="shared" si="7"/>
        <v>0</v>
      </c>
      <c r="X35" s="29">
        <f t="shared" si="10"/>
        <v>0</v>
      </c>
      <c r="Y35" s="29">
        <f t="shared" si="11"/>
        <v>0</v>
      </c>
    </row>
    <row r="36" spans="1:25">
      <c r="A36" s="12">
        <v>34</v>
      </c>
      <c r="B36" s="13">
        <v>42785</v>
      </c>
      <c r="C36" s="14">
        <v>0.21458333333333335</v>
      </c>
      <c r="D36" s="224" t="s">
        <v>80</v>
      </c>
      <c r="E36" s="188" t="s">
        <v>496</v>
      </c>
      <c r="F36" s="33"/>
      <c r="G36" s="16"/>
      <c r="H36" s="17"/>
      <c r="I36" s="47"/>
      <c r="J36" s="17"/>
      <c r="K36" s="210"/>
      <c r="L36" s="211"/>
      <c r="M36" s="211"/>
      <c r="N36" s="211"/>
      <c r="O36" s="158"/>
      <c r="P36" s="158"/>
      <c r="Q36" s="158"/>
      <c r="R36" s="129">
        <f t="shared" si="12"/>
        <v>23.785416666666666</v>
      </c>
      <c r="S36" s="129">
        <f t="shared" si="13"/>
        <v>24</v>
      </c>
      <c r="T36" s="129" t="b">
        <f t="shared" si="4"/>
        <v>0</v>
      </c>
      <c r="U36" s="129" t="b">
        <f t="shared" si="5"/>
        <v>0</v>
      </c>
      <c r="V36" s="29">
        <f t="shared" si="6"/>
        <v>0</v>
      </c>
      <c r="W36" s="29">
        <f t="shared" si="7"/>
        <v>0</v>
      </c>
      <c r="X36" s="29">
        <f t="shared" si="10"/>
        <v>0</v>
      </c>
      <c r="Y36" s="29">
        <f t="shared" si="11"/>
        <v>0</v>
      </c>
    </row>
    <row r="37" spans="1:25">
      <c r="A37" s="12">
        <v>35</v>
      </c>
      <c r="B37" s="13">
        <v>42785</v>
      </c>
      <c r="C37" s="14">
        <v>0.79722222222222217</v>
      </c>
      <c r="D37" s="220" t="s">
        <v>157</v>
      </c>
      <c r="E37" s="188" t="s">
        <v>446</v>
      </c>
      <c r="F37" s="33"/>
      <c r="G37" s="16"/>
      <c r="H37" s="17"/>
      <c r="I37" s="47"/>
      <c r="J37" s="17"/>
      <c r="K37" s="210"/>
      <c r="L37" s="211"/>
      <c r="M37" s="211"/>
      <c r="N37" s="211"/>
      <c r="O37" s="158"/>
      <c r="P37" s="158"/>
      <c r="Q37" s="158"/>
      <c r="R37" s="129">
        <f t="shared" si="12"/>
        <v>23.202777777777779</v>
      </c>
      <c r="S37" s="129">
        <f t="shared" si="13"/>
        <v>24</v>
      </c>
      <c r="T37" s="129" t="b">
        <f t="shared" si="4"/>
        <v>0</v>
      </c>
      <c r="U37" s="129" t="b">
        <f t="shared" si="5"/>
        <v>0</v>
      </c>
      <c r="V37" s="29">
        <f t="shared" si="6"/>
        <v>0</v>
      </c>
      <c r="W37" s="29">
        <f t="shared" si="7"/>
        <v>0</v>
      </c>
      <c r="X37" s="29">
        <f t="shared" si="10"/>
        <v>0</v>
      </c>
      <c r="Y37" s="29">
        <f t="shared" si="11"/>
        <v>0</v>
      </c>
    </row>
    <row r="38" spans="1:25">
      <c r="A38" s="12">
        <v>36</v>
      </c>
      <c r="B38" s="13">
        <v>42785</v>
      </c>
      <c r="C38" s="14">
        <v>0.89236111111111116</v>
      </c>
      <c r="D38" s="220" t="s">
        <v>51</v>
      </c>
      <c r="E38" s="188" t="s">
        <v>509</v>
      </c>
      <c r="F38" s="33"/>
      <c r="G38" s="16"/>
      <c r="H38" s="17"/>
      <c r="I38" s="47"/>
      <c r="J38" s="17"/>
      <c r="K38" s="210"/>
      <c r="L38" s="211"/>
      <c r="M38" s="211"/>
      <c r="N38" s="211"/>
      <c r="O38" s="158"/>
      <c r="P38" s="158"/>
      <c r="Q38" s="158"/>
      <c r="R38" s="129">
        <f t="shared" si="12"/>
        <v>23.107638888888889</v>
      </c>
      <c r="S38" s="129">
        <f t="shared" si="13"/>
        <v>24</v>
      </c>
      <c r="T38" s="129" t="b">
        <f t="shared" si="4"/>
        <v>0</v>
      </c>
      <c r="U38" s="129" t="b">
        <f t="shared" si="5"/>
        <v>0</v>
      </c>
      <c r="V38" s="29">
        <f t="shared" si="6"/>
        <v>0</v>
      </c>
      <c r="W38" s="29">
        <f t="shared" si="7"/>
        <v>0</v>
      </c>
      <c r="X38" s="29">
        <f t="shared" si="10"/>
        <v>0</v>
      </c>
      <c r="Y38" s="29">
        <f t="shared" si="11"/>
        <v>0</v>
      </c>
    </row>
    <row r="39" spans="1:25">
      <c r="A39" s="12">
        <v>37</v>
      </c>
      <c r="B39" s="13">
        <v>42785</v>
      </c>
      <c r="C39" s="14">
        <v>0.92222222222222217</v>
      </c>
      <c r="D39" s="224" t="s">
        <v>152</v>
      </c>
      <c r="E39" s="188" t="s">
        <v>519</v>
      </c>
      <c r="F39" s="33"/>
      <c r="G39" s="16"/>
      <c r="H39" s="17"/>
      <c r="I39" s="47"/>
      <c r="J39" s="17"/>
      <c r="K39" s="210"/>
      <c r="L39" s="211"/>
      <c r="M39" s="211"/>
      <c r="N39" s="211"/>
      <c r="O39" s="158"/>
      <c r="P39" s="158"/>
      <c r="Q39" s="158"/>
      <c r="R39" s="129">
        <f t="shared" si="12"/>
        <v>23.077777777777779</v>
      </c>
      <c r="S39" s="129">
        <f t="shared" si="13"/>
        <v>24</v>
      </c>
      <c r="T39" s="129" t="b">
        <f t="shared" si="4"/>
        <v>0</v>
      </c>
      <c r="U39" s="129" t="b">
        <f t="shared" si="5"/>
        <v>0</v>
      </c>
      <c r="V39" s="29">
        <f t="shared" si="6"/>
        <v>0</v>
      </c>
      <c r="W39" s="29">
        <f t="shared" si="7"/>
        <v>0</v>
      </c>
      <c r="X39" s="29">
        <f t="shared" si="10"/>
        <v>0</v>
      </c>
      <c r="Y39" s="29">
        <f t="shared" si="11"/>
        <v>0</v>
      </c>
    </row>
    <row r="40" spans="1:25">
      <c r="A40" s="12">
        <v>38</v>
      </c>
      <c r="B40" s="13">
        <v>42790</v>
      </c>
      <c r="C40" s="14">
        <v>0.59861111111111109</v>
      </c>
      <c r="D40" s="224" t="s">
        <v>152</v>
      </c>
      <c r="E40" s="188" t="s">
        <v>520</v>
      </c>
      <c r="F40" s="33"/>
      <c r="G40" s="16"/>
      <c r="H40" s="17"/>
      <c r="I40" s="49"/>
      <c r="J40" s="17"/>
      <c r="K40" s="210"/>
      <c r="L40" s="211"/>
      <c r="M40" s="211"/>
      <c r="N40" s="211"/>
      <c r="O40" s="158"/>
      <c r="P40" s="158"/>
      <c r="Q40" s="158"/>
      <c r="R40" s="129">
        <f t="shared" si="12"/>
        <v>23.401388888888889</v>
      </c>
      <c r="S40" s="129">
        <f t="shared" si="13"/>
        <v>24</v>
      </c>
      <c r="T40" s="129" t="b">
        <f t="shared" si="4"/>
        <v>0</v>
      </c>
      <c r="U40" s="129" t="b">
        <f t="shared" si="5"/>
        <v>0</v>
      </c>
      <c r="V40" s="29">
        <f t="shared" si="6"/>
        <v>0</v>
      </c>
      <c r="W40" s="29">
        <f t="shared" si="7"/>
        <v>0</v>
      </c>
      <c r="X40" s="29">
        <f t="shared" si="10"/>
        <v>0</v>
      </c>
      <c r="Y40" s="29">
        <f t="shared" si="11"/>
        <v>0</v>
      </c>
    </row>
    <row r="41" spans="1:25">
      <c r="A41" s="12">
        <v>39</v>
      </c>
      <c r="B41" s="13">
        <v>42793</v>
      </c>
      <c r="C41" s="14">
        <v>0.89583333333333337</v>
      </c>
      <c r="D41" s="226" t="s">
        <v>152</v>
      </c>
      <c r="E41" s="227" t="s">
        <v>521</v>
      </c>
      <c r="F41" s="33"/>
      <c r="G41" s="16"/>
      <c r="H41" s="17"/>
      <c r="I41" s="49"/>
      <c r="J41" s="17"/>
      <c r="K41" s="210"/>
      <c r="L41" s="211"/>
      <c r="M41" s="211"/>
      <c r="N41" s="211"/>
      <c r="O41" s="158"/>
      <c r="P41" s="158"/>
      <c r="Q41" s="158"/>
      <c r="R41" s="129">
        <f t="shared" si="12"/>
        <v>23.104166666666668</v>
      </c>
      <c r="S41" s="129">
        <f t="shared" si="13"/>
        <v>24</v>
      </c>
      <c r="T41" s="129" t="b">
        <f t="shared" si="4"/>
        <v>0</v>
      </c>
      <c r="U41" s="129" t="b">
        <f t="shared" si="5"/>
        <v>0</v>
      </c>
      <c r="V41" s="29">
        <f t="shared" si="6"/>
        <v>0</v>
      </c>
      <c r="W41" s="29">
        <f t="shared" si="7"/>
        <v>0</v>
      </c>
      <c r="X41" s="29">
        <f t="shared" si="10"/>
        <v>0</v>
      </c>
      <c r="Y41" s="29">
        <f t="shared" si="11"/>
        <v>0</v>
      </c>
    </row>
    <row r="42" spans="1:25">
      <c r="A42" s="12">
        <v>40</v>
      </c>
      <c r="B42" s="13">
        <v>42793</v>
      </c>
      <c r="C42" s="14">
        <v>0.92083333333333339</v>
      </c>
      <c r="D42" s="221" t="s">
        <v>51</v>
      </c>
      <c r="E42" s="188" t="s">
        <v>189</v>
      </c>
      <c r="F42" s="33"/>
      <c r="G42" s="16"/>
      <c r="H42" s="17"/>
      <c r="I42" s="49"/>
      <c r="J42" s="17"/>
      <c r="K42" s="210"/>
      <c r="L42" s="211"/>
      <c r="M42" s="211"/>
      <c r="N42" s="211"/>
      <c r="O42" s="158"/>
      <c r="P42" s="158"/>
      <c r="Q42" s="158"/>
      <c r="R42" s="129">
        <f t="shared" si="12"/>
        <v>23.079166666666666</v>
      </c>
      <c r="S42" s="129">
        <f t="shared" si="13"/>
        <v>24</v>
      </c>
      <c r="T42" s="129" t="b">
        <f t="shared" si="4"/>
        <v>0</v>
      </c>
      <c r="U42" s="129" t="b">
        <f t="shared" si="5"/>
        <v>0</v>
      </c>
      <c r="V42" s="29">
        <f t="shared" si="6"/>
        <v>0</v>
      </c>
      <c r="W42" s="29">
        <f t="shared" si="7"/>
        <v>0</v>
      </c>
      <c r="X42" s="29">
        <f t="shared" si="10"/>
        <v>0</v>
      </c>
      <c r="Y42" s="29">
        <f t="shared" si="11"/>
        <v>0</v>
      </c>
    </row>
    <row r="43" spans="1:25">
      <c r="A43" s="12">
        <v>41</v>
      </c>
      <c r="B43" s="13">
        <v>42794</v>
      </c>
      <c r="C43" s="14">
        <v>0.19375000000000001</v>
      </c>
      <c r="D43" s="221" t="s">
        <v>157</v>
      </c>
      <c r="E43" s="223" t="s">
        <v>446</v>
      </c>
      <c r="F43" s="33"/>
      <c r="G43" s="16"/>
      <c r="H43" s="17"/>
      <c r="I43" s="47"/>
      <c r="J43" s="17"/>
      <c r="K43" s="210"/>
      <c r="L43" s="211"/>
      <c r="M43" s="211"/>
      <c r="N43" s="211"/>
      <c r="O43" s="158"/>
      <c r="P43" s="158"/>
      <c r="Q43" s="158"/>
      <c r="R43" s="129">
        <f t="shared" si="12"/>
        <v>23.806249999999999</v>
      </c>
      <c r="S43" s="129">
        <f t="shared" si="13"/>
        <v>24</v>
      </c>
      <c r="T43" s="129" t="b">
        <f t="shared" si="4"/>
        <v>0</v>
      </c>
      <c r="U43" s="129" t="b">
        <f t="shared" si="5"/>
        <v>0</v>
      </c>
      <c r="V43" s="29">
        <f t="shared" si="6"/>
        <v>0</v>
      </c>
      <c r="W43" s="29">
        <f t="shared" si="7"/>
        <v>0</v>
      </c>
      <c r="X43" s="29">
        <f t="shared" si="10"/>
        <v>0</v>
      </c>
      <c r="Y43" s="29">
        <f t="shared" si="11"/>
        <v>0</v>
      </c>
    </row>
    <row r="44" spans="1:25">
      <c r="A44" s="12">
        <v>42</v>
      </c>
      <c r="B44" s="13">
        <v>42797</v>
      </c>
      <c r="C44" s="14">
        <v>0.86388888888888893</v>
      </c>
      <c r="D44" s="224" t="s">
        <v>152</v>
      </c>
      <c r="E44" s="188" t="s">
        <v>522</v>
      </c>
      <c r="F44" s="33"/>
      <c r="G44" s="16"/>
      <c r="H44" s="17"/>
      <c r="I44" s="49"/>
      <c r="J44" s="17"/>
      <c r="K44" s="210"/>
      <c r="L44" s="211"/>
      <c r="M44" s="211"/>
      <c r="N44" s="211"/>
      <c r="O44" s="158"/>
      <c r="P44" s="158"/>
      <c r="Q44" s="158"/>
      <c r="R44" s="129">
        <f t="shared" si="12"/>
        <v>23.136111111111113</v>
      </c>
      <c r="S44" s="129">
        <f t="shared" si="13"/>
        <v>24</v>
      </c>
      <c r="T44" s="129" t="b">
        <f t="shared" si="4"/>
        <v>0</v>
      </c>
      <c r="U44" s="129" t="b">
        <f t="shared" si="5"/>
        <v>0</v>
      </c>
      <c r="V44" s="29">
        <f t="shared" si="6"/>
        <v>0</v>
      </c>
      <c r="W44" s="29">
        <f t="shared" si="7"/>
        <v>0</v>
      </c>
      <c r="X44" s="29">
        <f t="shared" si="10"/>
        <v>0</v>
      </c>
      <c r="Y44" s="29">
        <f t="shared" si="11"/>
        <v>0</v>
      </c>
    </row>
    <row r="45" spans="1:25">
      <c r="A45" s="12">
        <v>43</v>
      </c>
      <c r="B45" s="13">
        <v>42799</v>
      </c>
      <c r="C45" s="14">
        <v>0.58958333333333335</v>
      </c>
      <c r="D45" s="221" t="s">
        <v>51</v>
      </c>
      <c r="E45" s="188" t="s">
        <v>507</v>
      </c>
      <c r="F45" s="33"/>
      <c r="G45" s="16"/>
      <c r="H45" s="17"/>
      <c r="I45" s="49"/>
      <c r="J45" s="17"/>
      <c r="K45" s="210"/>
      <c r="L45" s="211"/>
      <c r="M45" s="211"/>
      <c r="N45" s="211"/>
      <c r="O45" s="158"/>
      <c r="P45" s="158"/>
      <c r="Q45" s="158"/>
      <c r="R45" s="129">
        <f t="shared" si="12"/>
        <v>23.410416666666666</v>
      </c>
      <c r="S45" s="129">
        <f t="shared" si="13"/>
        <v>24</v>
      </c>
      <c r="T45" s="129" t="b">
        <f t="shared" si="4"/>
        <v>0</v>
      </c>
      <c r="U45" s="129" t="b">
        <f t="shared" si="5"/>
        <v>0</v>
      </c>
      <c r="V45" s="29">
        <f t="shared" si="6"/>
        <v>0</v>
      </c>
      <c r="W45" s="29">
        <f t="shared" si="7"/>
        <v>0</v>
      </c>
      <c r="X45" s="29">
        <f t="shared" si="10"/>
        <v>0</v>
      </c>
      <c r="Y45" s="29">
        <f t="shared" si="11"/>
        <v>0</v>
      </c>
    </row>
    <row r="46" spans="1:25">
      <c r="A46" s="12">
        <v>44</v>
      </c>
      <c r="B46" s="13">
        <v>42802</v>
      </c>
      <c r="C46" s="14">
        <v>0.57638888888888895</v>
      </c>
      <c r="D46" s="220" t="s">
        <v>51</v>
      </c>
      <c r="E46" s="188" t="s">
        <v>508</v>
      </c>
      <c r="F46" s="33"/>
      <c r="G46" s="16"/>
      <c r="H46" s="17"/>
      <c r="I46" s="47"/>
      <c r="J46" s="17"/>
      <c r="K46" s="210"/>
      <c r="L46" s="211"/>
      <c r="M46" s="211"/>
      <c r="N46" s="211"/>
      <c r="O46" s="158"/>
      <c r="P46" s="158"/>
      <c r="Q46" s="158"/>
      <c r="R46" s="129">
        <f t="shared" si="12"/>
        <v>23.423611111111111</v>
      </c>
      <c r="S46" s="129">
        <f t="shared" si="13"/>
        <v>24</v>
      </c>
      <c r="T46" s="129" t="b">
        <f t="shared" si="4"/>
        <v>0</v>
      </c>
      <c r="U46" s="129" t="b">
        <f t="shared" si="5"/>
        <v>0</v>
      </c>
      <c r="V46" s="29">
        <f t="shared" si="6"/>
        <v>0</v>
      </c>
      <c r="W46" s="29">
        <f t="shared" si="7"/>
        <v>0</v>
      </c>
      <c r="X46" s="29">
        <f t="shared" si="10"/>
        <v>0</v>
      </c>
      <c r="Y46" s="29">
        <f t="shared" si="11"/>
        <v>0</v>
      </c>
    </row>
    <row r="47" spans="1:25">
      <c r="A47" s="12">
        <v>45</v>
      </c>
      <c r="B47" s="13">
        <v>42813</v>
      </c>
      <c r="C47" s="14">
        <v>0.28333333333333333</v>
      </c>
      <c r="D47" s="176" t="s">
        <v>80</v>
      </c>
      <c r="E47" s="188" t="s">
        <v>496</v>
      </c>
      <c r="F47" s="33"/>
      <c r="G47" s="16"/>
      <c r="H47" s="17"/>
      <c r="I47" s="51"/>
      <c r="J47" s="17"/>
      <c r="K47" s="210"/>
      <c r="L47" s="211"/>
      <c r="M47" s="211"/>
      <c r="N47" s="211"/>
      <c r="O47" s="158"/>
      <c r="P47" s="158"/>
      <c r="Q47" s="158"/>
      <c r="R47" s="129">
        <f t="shared" si="12"/>
        <v>23.716666666666665</v>
      </c>
      <c r="S47" s="129">
        <f t="shared" si="13"/>
        <v>24</v>
      </c>
      <c r="T47" s="129" t="b">
        <f t="shared" si="4"/>
        <v>0</v>
      </c>
      <c r="U47" s="129" t="b">
        <f t="shared" si="5"/>
        <v>0</v>
      </c>
      <c r="V47" s="29">
        <f t="shared" si="6"/>
        <v>0</v>
      </c>
      <c r="W47" s="29">
        <f t="shared" si="7"/>
        <v>0</v>
      </c>
      <c r="X47" s="29">
        <f t="shared" si="10"/>
        <v>0</v>
      </c>
      <c r="Y47" s="29">
        <f t="shared" si="11"/>
        <v>0</v>
      </c>
    </row>
    <row r="48" spans="1:25">
      <c r="A48" s="12">
        <v>46</v>
      </c>
      <c r="B48" s="13">
        <v>42813</v>
      </c>
      <c r="C48" s="14">
        <v>0.83680555555555547</v>
      </c>
      <c r="D48" s="220" t="s">
        <v>51</v>
      </c>
      <c r="E48" s="222" t="s">
        <v>509</v>
      </c>
      <c r="F48" s="33"/>
      <c r="G48" s="16"/>
      <c r="H48" s="17"/>
      <c r="I48" s="47"/>
      <c r="J48" s="17"/>
      <c r="K48" s="210"/>
      <c r="L48" s="211"/>
      <c r="M48" s="211"/>
      <c r="N48" s="211"/>
      <c r="O48" s="158"/>
      <c r="P48" s="158"/>
      <c r="Q48" s="158"/>
      <c r="R48" s="129">
        <f t="shared" si="12"/>
        <v>23.163194444444443</v>
      </c>
      <c r="S48" s="129">
        <f t="shared" si="13"/>
        <v>24</v>
      </c>
      <c r="T48" s="129" t="b">
        <f t="shared" si="4"/>
        <v>0</v>
      </c>
      <c r="U48" s="129" t="b">
        <f t="shared" si="5"/>
        <v>0</v>
      </c>
      <c r="V48" s="29">
        <f t="shared" si="6"/>
        <v>0</v>
      </c>
      <c r="W48" s="29">
        <f t="shared" si="7"/>
        <v>0</v>
      </c>
      <c r="X48" s="29">
        <f t="shared" si="10"/>
        <v>0</v>
      </c>
      <c r="Y48" s="29">
        <f t="shared" si="11"/>
        <v>0</v>
      </c>
    </row>
    <row r="49" spans="1:25">
      <c r="A49" s="12">
        <v>47</v>
      </c>
      <c r="B49" s="13">
        <v>42813</v>
      </c>
      <c r="C49" s="14">
        <v>0.90763888888888899</v>
      </c>
      <c r="D49" s="226" t="s">
        <v>152</v>
      </c>
      <c r="E49" s="227" t="s">
        <v>523</v>
      </c>
      <c r="F49" s="33"/>
      <c r="G49" s="16"/>
      <c r="H49" s="17"/>
      <c r="I49" s="49"/>
      <c r="J49" s="17"/>
      <c r="K49" s="210"/>
      <c r="L49" s="211"/>
      <c r="M49" s="211"/>
      <c r="N49" s="211"/>
      <c r="O49" s="158"/>
      <c r="P49" s="158"/>
      <c r="Q49" s="158"/>
      <c r="R49" s="129">
        <f t="shared" si="12"/>
        <v>23.09236111111111</v>
      </c>
      <c r="S49" s="129">
        <f t="shared" si="13"/>
        <v>24</v>
      </c>
      <c r="T49" s="129" t="b">
        <f t="shared" si="4"/>
        <v>0</v>
      </c>
      <c r="U49" s="129" t="b">
        <f t="shared" si="5"/>
        <v>0</v>
      </c>
      <c r="V49" s="29">
        <f t="shared" si="6"/>
        <v>0</v>
      </c>
      <c r="W49" s="29">
        <f t="shared" si="7"/>
        <v>0</v>
      </c>
      <c r="X49" s="29">
        <f t="shared" si="10"/>
        <v>0</v>
      </c>
      <c r="Y49" s="29">
        <f t="shared" si="11"/>
        <v>0</v>
      </c>
    </row>
    <row r="50" spans="1:25">
      <c r="A50" s="12">
        <v>48</v>
      </c>
      <c r="B50" s="13">
        <v>42818</v>
      </c>
      <c r="C50" s="14">
        <v>0.54236111111111118</v>
      </c>
      <c r="D50" s="226" t="s">
        <v>152</v>
      </c>
      <c r="E50" s="188" t="s">
        <v>524</v>
      </c>
      <c r="F50" s="33"/>
      <c r="G50" s="16"/>
      <c r="H50" s="17"/>
      <c r="I50" s="47"/>
      <c r="J50" s="17"/>
      <c r="K50" s="210"/>
      <c r="L50" s="211"/>
      <c r="M50" s="211"/>
      <c r="N50" s="211"/>
      <c r="O50" s="158"/>
      <c r="P50" s="158"/>
      <c r="Q50" s="158"/>
      <c r="R50" s="129">
        <f t="shared" si="12"/>
        <v>23.457638888888887</v>
      </c>
      <c r="S50" s="129">
        <f t="shared" si="13"/>
        <v>24</v>
      </c>
      <c r="T50" s="129" t="b">
        <f t="shared" si="4"/>
        <v>0</v>
      </c>
      <c r="U50" s="129" t="b">
        <f t="shared" si="5"/>
        <v>0</v>
      </c>
      <c r="V50" s="29">
        <f t="shared" si="6"/>
        <v>0</v>
      </c>
      <c r="W50" s="29">
        <f t="shared" si="7"/>
        <v>0</v>
      </c>
      <c r="X50" s="29">
        <f t="shared" si="10"/>
        <v>0</v>
      </c>
      <c r="Y50" s="29">
        <f t="shared" si="11"/>
        <v>0</v>
      </c>
    </row>
    <row r="51" spans="1:25">
      <c r="A51" s="12">
        <v>49</v>
      </c>
      <c r="B51" s="13">
        <v>42820</v>
      </c>
      <c r="C51" s="14">
        <v>0.84583333333333333</v>
      </c>
      <c r="D51" s="226" t="s">
        <v>152</v>
      </c>
      <c r="E51" s="188" t="s">
        <v>525</v>
      </c>
      <c r="F51" s="33"/>
      <c r="G51" s="16"/>
      <c r="H51" s="17"/>
      <c r="I51" s="49"/>
      <c r="J51" s="17"/>
      <c r="K51" s="210"/>
      <c r="L51" s="211"/>
      <c r="M51" s="211"/>
      <c r="N51" s="211"/>
      <c r="O51" s="158"/>
      <c r="P51" s="158"/>
      <c r="Q51" s="158"/>
      <c r="R51" s="129">
        <f t="shared" si="12"/>
        <v>23.154166666666665</v>
      </c>
      <c r="S51" s="129">
        <f t="shared" si="13"/>
        <v>24</v>
      </c>
      <c r="T51" s="129" t="b">
        <f t="shared" si="4"/>
        <v>0</v>
      </c>
      <c r="U51" s="129" t="b">
        <f t="shared" si="5"/>
        <v>0</v>
      </c>
      <c r="V51" s="29">
        <f t="shared" si="6"/>
        <v>0</v>
      </c>
      <c r="W51" s="29">
        <f t="shared" si="7"/>
        <v>0</v>
      </c>
      <c r="X51" s="29">
        <f t="shared" si="10"/>
        <v>0</v>
      </c>
      <c r="Y51" s="29">
        <f t="shared" si="11"/>
        <v>0</v>
      </c>
    </row>
    <row r="52" spans="1:25">
      <c r="A52" s="12">
        <v>50</v>
      </c>
      <c r="B52" s="13">
        <v>42820</v>
      </c>
      <c r="C52" s="14">
        <v>0.87083333333333324</v>
      </c>
      <c r="D52" s="220" t="s">
        <v>51</v>
      </c>
      <c r="E52" s="222" t="s">
        <v>189</v>
      </c>
      <c r="F52" s="33"/>
      <c r="G52" s="16"/>
      <c r="H52" s="17"/>
      <c r="I52" s="47"/>
      <c r="J52" s="17"/>
      <c r="K52" s="210"/>
      <c r="L52" s="211"/>
      <c r="M52" s="211"/>
      <c r="N52" s="211"/>
      <c r="O52" s="158"/>
      <c r="P52" s="158"/>
      <c r="Q52" s="158"/>
      <c r="R52" s="129">
        <f t="shared" si="12"/>
        <v>23.129166666666666</v>
      </c>
      <c r="S52" s="129">
        <f t="shared" si="13"/>
        <v>24</v>
      </c>
      <c r="T52" s="129" t="b">
        <f t="shared" si="4"/>
        <v>0</v>
      </c>
      <c r="U52" s="129" t="b">
        <f t="shared" si="5"/>
        <v>0</v>
      </c>
      <c r="V52" s="29">
        <f t="shared" si="6"/>
        <v>0</v>
      </c>
      <c r="W52" s="29">
        <f t="shared" si="7"/>
        <v>0</v>
      </c>
      <c r="X52" s="29">
        <f t="shared" si="10"/>
        <v>0</v>
      </c>
      <c r="Y52" s="29">
        <f t="shared" si="11"/>
        <v>0</v>
      </c>
    </row>
    <row r="53" spans="1:25">
      <c r="A53" s="12">
        <v>51</v>
      </c>
      <c r="B53" s="13">
        <v>42825</v>
      </c>
      <c r="C53" s="14">
        <v>0.85555555555555562</v>
      </c>
      <c r="D53" s="224" t="s">
        <v>152</v>
      </c>
      <c r="E53" s="188" t="s">
        <v>526</v>
      </c>
      <c r="F53" s="33"/>
      <c r="G53" s="16"/>
      <c r="H53" s="17"/>
      <c r="I53" s="47"/>
      <c r="J53" s="17"/>
      <c r="K53" s="210"/>
      <c r="L53" s="211"/>
      <c r="M53" s="211"/>
      <c r="N53" s="211"/>
      <c r="O53" s="158"/>
      <c r="P53" s="158"/>
      <c r="Q53" s="158"/>
      <c r="R53" s="129">
        <f t="shared" si="12"/>
        <v>23.144444444444446</v>
      </c>
      <c r="S53" s="129">
        <f t="shared" si="13"/>
        <v>24</v>
      </c>
      <c r="T53" s="129" t="b">
        <f t="shared" si="4"/>
        <v>0</v>
      </c>
      <c r="U53" s="129" t="b">
        <f t="shared" si="5"/>
        <v>0</v>
      </c>
      <c r="V53" s="29">
        <f t="shared" si="6"/>
        <v>0</v>
      </c>
      <c r="W53" s="29">
        <f t="shared" si="7"/>
        <v>0</v>
      </c>
      <c r="X53" s="29">
        <f t="shared" si="10"/>
        <v>0</v>
      </c>
      <c r="Y53" s="29">
        <f t="shared" si="11"/>
        <v>0</v>
      </c>
    </row>
    <row r="54" spans="1:25">
      <c r="A54" s="12">
        <v>52</v>
      </c>
      <c r="B54" s="13">
        <v>42829</v>
      </c>
      <c r="C54" s="14">
        <v>0.28194444444444444</v>
      </c>
      <c r="D54" s="220" t="s">
        <v>51</v>
      </c>
      <c r="E54" s="222" t="s">
        <v>508</v>
      </c>
      <c r="F54" s="33"/>
      <c r="G54" s="16"/>
      <c r="H54" s="17"/>
      <c r="I54" s="49"/>
      <c r="J54" s="17"/>
      <c r="K54" s="210"/>
      <c r="L54" s="211"/>
      <c r="M54" s="211"/>
      <c r="N54" s="211"/>
      <c r="O54" s="158"/>
      <c r="P54" s="158"/>
      <c r="Q54" s="158"/>
      <c r="R54" s="129">
        <f t="shared" si="12"/>
        <v>23.718055555555555</v>
      </c>
      <c r="S54" s="129">
        <f t="shared" si="13"/>
        <v>24</v>
      </c>
      <c r="T54" s="129" t="b">
        <f t="shared" si="4"/>
        <v>0</v>
      </c>
      <c r="U54" s="129" t="b">
        <f t="shared" si="5"/>
        <v>0</v>
      </c>
      <c r="V54" s="29">
        <f t="shared" si="6"/>
        <v>0</v>
      </c>
      <c r="W54" s="29">
        <f t="shared" si="7"/>
        <v>0</v>
      </c>
      <c r="X54" s="29">
        <f t="shared" si="10"/>
        <v>0</v>
      </c>
      <c r="Y54" s="29">
        <f t="shared" si="11"/>
        <v>0</v>
      </c>
    </row>
    <row r="55" spans="1:25">
      <c r="A55" s="12">
        <v>53</v>
      </c>
      <c r="B55" s="13">
        <v>42833</v>
      </c>
      <c r="C55" s="14">
        <v>0.21249999999999999</v>
      </c>
      <c r="D55" s="220" t="s">
        <v>157</v>
      </c>
      <c r="E55" s="188" t="s">
        <v>446</v>
      </c>
      <c r="F55" s="33"/>
      <c r="G55" s="16"/>
      <c r="H55" s="17"/>
      <c r="I55" s="47"/>
      <c r="J55" s="17"/>
      <c r="K55" s="210"/>
      <c r="L55" s="211"/>
      <c r="M55" s="211"/>
      <c r="N55" s="211"/>
      <c r="O55" s="158"/>
      <c r="P55" s="158"/>
      <c r="Q55" s="158"/>
      <c r="R55" s="129">
        <f t="shared" si="12"/>
        <v>23.787500000000001</v>
      </c>
      <c r="S55" s="129">
        <f t="shared" si="13"/>
        <v>24</v>
      </c>
      <c r="T55" s="129" t="b">
        <f t="shared" si="4"/>
        <v>0</v>
      </c>
      <c r="U55" s="129" t="b">
        <f t="shared" si="5"/>
        <v>0</v>
      </c>
      <c r="V55" s="29">
        <f t="shared" si="6"/>
        <v>0</v>
      </c>
      <c r="W55" s="29">
        <f t="shared" si="7"/>
        <v>0</v>
      </c>
      <c r="X55" s="29">
        <f t="shared" si="10"/>
        <v>0</v>
      </c>
      <c r="Y55" s="29">
        <f t="shared" si="11"/>
        <v>0</v>
      </c>
    </row>
    <row r="56" spans="1:25">
      <c r="A56" s="12">
        <v>54</v>
      </c>
      <c r="B56" s="13">
        <v>42833</v>
      </c>
      <c r="C56" s="14">
        <v>0.94652777777777775</v>
      </c>
      <c r="D56" s="220" t="s">
        <v>51</v>
      </c>
      <c r="E56" s="188" t="s">
        <v>510</v>
      </c>
      <c r="F56" s="33"/>
      <c r="G56" s="16"/>
      <c r="H56" s="17"/>
      <c r="I56" s="47"/>
      <c r="J56" s="17"/>
      <c r="K56" s="210"/>
      <c r="L56" s="211"/>
      <c r="M56" s="211"/>
      <c r="N56" s="211"/>
      <c r="O56" s="158"/>
      <c r="P56" s="158"/>
      <c r="Q56" s="158"/>
      <c r="R56" s="129">
        <f t="shared" si="12"/>
        <v>23.053472222222222</v>
      </c>
      <c r="S56" s="129">
        <f t="shared" si="13"/>
        <v>24</v>
      </c>
      <c r="T56" s="129" t="b">
        <f t="shared" si="4"/>
        <v>0</v>
      </c>
      <c r="U56" s="129" t="b">
        <f t="shared" si="5"/>
        <v>0</v>
      </c>
      <c r="V56" s="29">
        <f t="shared" si="6"/>
        <v>0</v>
      </c>
      <c r="W56" s="29">
        <f t="shared" si="7"/>
        <v>0</v>
      </c>
      <c r="X56" s="29">
        <f t="shared" si="10"/>
        <v>0</v>
      </c>
      <c r="Y56" s="29">
        <f t="shared" si="11"/>
        <v>0</v>
      </c>
    </row>
    <row r="57" spans="1:25">
      <c r="A57" s="12">
        <v>55</v>
      </c>
      <c r="B57" s="13">
        <v>42840</v>
      </c>
      <c r="C57" s="14">
        <v>0.7909722222222223</v>
      </c>
      <c r="D57" s="220" t="s">
        <v>51</v>
      </c>
      <c r="E57" s="188" t="s">
        <v>509</v>
      </c>
      <c r="F57" s="33"/>
      <c r="G57" s="16"/>
      <c r="H57" s="17"/>
      <c r="I57" s="47"/>
      <c r="J57" s="17"/>
      <c r="K57" s="210"/>
      <c r="L57" s="211"/>
      <c r="M57" s="211"/>
      <c r="N57" s="211"/>
      <c r="O57" s="158"/>
      <c r="P57" s="158"/>
      <c r="Q57" s="158"/>
      <c r="R57" s="129">
        <f t="shared" si="12"/>
        <v>23.209027777777777</v>
      </c>
      <c r="S57" s="129">
        <f t="shared" si="13"/>
        <v>24</v>
      </c>
      <c r="T57" s="129" t="b">
        <f t="shared" si="4"/>
        <v>0</v>
      </c>
      <c r="U57" s="129" t="b">
        <f t="shared" si="5"/>
        <v>0</v>
      </c>
      <c r="V57" s="29">
        <f t="shared" si="6"/>
        <v>0</v>
      </c>
      <c r="W57" s="29">
        <f t="shared" si="7"/>
        <v>0</v>
      </c>
      <c r="X57" s="29">
        <f t="shared" si="10"/>
        <v>0</v>
      </c>
      <c r="Y57" s="29">
        <f t="shared" si="11"/>
        <v>0</v>
      </c>
    </row>
    <row r="58" spans="1:25">
      <c r="A58" s="12">
        <v>56</v>
      </c>
      <c r="B58" s="13">
        <v>42845</v>
      </c>
      <c r="C58" s="14">
        <v>0.49375000000000002</v>
      </c>
      <c r="D58" s="226" t="s">
        <v>152</v>
      </c>
      <c r="E58" s="188" t="s">
        <v>527</v>
      </c>
      <c r="F58" s="33"/>
      <c r="G58" s="16"/>
      <c r="H58" s="17"/>
      <c r="I58" s="47"/>
      <c r="J58" s="17"/>
      <c r="K58" s="210"/>
      <c r="L58" s="211"/>
      <c r="M58" s="211"/>
      <c r="N58" s="211"/>
      <c r="O58" s="158"/>
      <c r="P58" s="158"/>
      <c r="Q58" s="158"/>
      <c r="R58" s="129">
        <f t="shared" si="12"/>
        <v>23.506250000000001</v>
      </c>
      <c r="S58" s="129">
        <f t="shared" si="13"/>
        <v>24</v>
      </c>
      <c r="T58" s="129" t="b">
        <f t="shared" si="4"/>
        <v>0</v>
      </c>
      <c r="U58" s="129" t="b">
        <f t="shared" si="5"/>
        <v>0</v>
      </c>
      <c r="V58" s="29">
        <f t="shared" si="6"/>
        <v>0</v>
      </c>
      <c r="W58" s="29">
        <f t="shared" si="7"/>
        <v>0</v>
      </c>
      <c r="X58" s="29">
        <f t="shared" si="10"/>
        <v>0</v>
      </c>
      <c r="Y58" s="29">
        <f t="shared" si="11"/>
        <v>0</v>
      </c>
    </row>
    <row r="59" spans="1:25">
      <c r="A59" s="12">
        <v>57</v>
      </c>
      <c r="B59" s="13">
        <v>42848</v>
      </c>
      <c r="C59" s="14">
        <v>0.78888888888888886</v>
      </c>
      <c r="D59" s="224" t="s">
        <v>152</v>
      </c>
      <c r="E59" s="188" t="s">
        <v>528</v>
      </c>
      <c r="F59" s="33"/>
      <c r="G59" s="16"/>
      <c r="H59" s="17"/>
      <c r="I59" s="47"/>
      <c r="J59" s="17"/>
      <c r="K59" s="210"/>
      <c r="L59" s="211"/>
      <c r="M59" s="211"/>
      <c r="N59" s="211"/>
      <c r="O59" s="158"/>
      <c r="P59" s="158"/>
      <c r="Q59" s="158"/>
      <c r="R59" s="129">
        <f t="shared" si="12"/>
        <v>23.211111111111112</v>
      </c>
      <c r="S59" s="129">
        <f t="shared" si="13"/>
        <v>24</v>
      </c>
      <c r="T59" s="129" t="b">
        <f t="shared" si="4"/>
        <v>0</v>
      </c>
      <c r="U59" s="129" t="b">
        <f t="shared" si="5"/>
        <v>0</v>
      </c>
      <c r="V59" s="29">
        <f t="shared" si="6"/>
        <v>0</v>
      </c>
      <c r="W59" s="29">
        <f t="shared" si="7"/>
        <v>0</v>
      </c>
      <c r="X59" s="29">
        <f t="shared" si="10"/>
        <v>0</v>
      </c>
      <c r="Y59" s="29">
        <f t="shared" si="11"/>
        <v>0</v>
      </c>
    </row>
    <row r="60" spans="1:25">
      <c r="A60" s="12">
        <v>58</v>
      </c>
      <c r="B60" s="13">
        <v>42849</v>
      </c>
      <c r="C60" s="14">
        <v>8.3333333333333329E-2</v>
      </c>
      <c r="D60" s="220" t="s">
        <v>157</v>
      </c>
      <c r="E60" s="188" t="s">
        <v>446</v>
      </c>
      <c r="F60" s="33"/>
      <c r="G60" s="16"/>
      <c r="H60" s="17"/>
      <c r="I60" s="47"/>
      <c r="J60" s="17"/>
      <c r="K60" s="210"/>
      <c r="L60" s="211"/>
      <c r="M60" s="211"/>
      <c r="N60" s="211"/>
      <c r="O60" s="158"/>
      <c r="P60" s="158"/>
      <c r="Q60" s="158"/>
      <c r="R60" s="129">
        <f t="shared" si="12"/>
        <v>23.916666666666668</v>
      </c>
      <c r="S60" s="129">
        <f t="shared" si="13"/>
        <v>24</v>
      </c>
      <c r="T60" s="129" t="b">
        <f t="shared" si="4"/>
        <v>0</v>
      </c>
      <c r="U60" s="129" t="b">
        <f t="shared" si="5"/>
        <v>0</v>
      </c>
      <c r="V60" s="29">
        <f t="shared" si="6"/>
        <v>0</v>
      </c>
      <c r="W60" s="29">
        <f t="shared" si="7"/>
        <v>0</v>
      </c>
      <c r="X60" s="29">
        <f t="shared" si="10"/>
        <v>0</v>
      </c>
      <c r="Y60" s="29">
        <f t="shared" si="11"/>
        <v>0</v>
      </c>
    </row>
    <row r="61" spans="1:25">
      <c r="A61" s="12">
        <v>59</v>
      </c>
      <c r="B61" s="13">
        <v>42852</v>
      </c>
      <c r="C61" s="14">
        <v>0.76180555555555562</v>
      </c>
      <c r="D61" s="226" t="s">
        <v>152</v>
      </c>
      <c r="E61" s="227" t="s">
        <v>529</v>
      </c>
      <c r="F61" s="33"/>
      <c r="G61" s="16"/>
      <c r="H61" s="17"/>
      <c r="I61" s="49"/>
      <c r="J61" s="17"/>
      <c r="K61" s="210"/>
      <c r="L61" s="211"/>
      <c r="M61" s="211"/>
      <c r="N61" s="211"/>
      <c r="O61" s="158"/>
      <c r="P61" s="158"/>
      <c r="Q61" s="158"/>
      <c r="R61" s="129">
        <f t="shared" si="12"/>
        <v>23.238194444444446</v>
      </c>
      <c r="S61" s="129">
        <f t="shared" si="13"/>
        <v>24</v>
      </c>
      <c r="T61" s="129" t="b">
        <f t="shared" si="4"/>
        <v>0</v>
      </c>
      <c r="U61" s="129" t="b">
        <f t="shared" si="5"/>
        <v>0</v>
      </c>
      <c r="V61" s="29">
        <f t="shared" si="6"/>
        <v>0</v>
      </c>
      <c r="W61" s="29">
        <f t="shared" si="7"/>
        <v>0</v>
      </c>
      <c r="X61" s="29">
        <f t="shared" si="10"/>
        <v>0</v>
      </c>
      <c r="Y61" s="29">
        <f t="shared" si="11"/>
        <v>0</v>
      </c>
    </row>
    <row r="62" spans="1:25">
      <c r="A62" s="12">
        <v>60</v>
      </c>
      <c r="B62" s="13">
        <v>42854</v>
      </c>
      <c r="C62" s="14">
        <v>0.72569444444444453</v>
      </c>
      <c r="D62" s="220" t="s">
        <v>51</v>
      </c>
      <c r="E62" s="222" t="s">
        <v>511</v>
      </c>
      <c r="F62" s="33"/>
      <c r="G62" s="16"/>
      <c r="H62" s="17"/>
      <c r="I62" s="49"/>
      <c r="J62" s="17"/>
      <c r="K62" s="210"/>
      <c r="L62" s="211"/>
      <c r="M62" s="211"/>
      <c r="N62" s="211"/>
      <c r="O62" s="158"/>
      <c r="P62" s="158"/>
      <c r="Q62" s="158"/>
      <c r="R62" s="129">
        <f t="shared" si="12"/>
        <v>23.274305555555557</v>
      </c>
      <c r="S62" s="129">
        <f t="shared" si="13"/>
        <v>24</v>
      </c>
      <c r="T62" s="129" t="b">
        <f t="shared" si="4"/>
        <v>0</v>
      </c>
      <c r="U62" s="129" t="b">
        <f t="shared" si="5"/>
        <v>0</v>
      </c>
      <c r="V62" s="29">
        <f t="shared" si="6"/>
        <v>0</v>
      </c>
      <c r="W62" s="29">
        <f t="shared" si="7"/>
        <v>0</v>
      </c>
      <c r="X62" s="29">
        <f t="shared" si="10"/>
        <v>0</v>
      </c>
      <c r="Y62" s="29">
        <f t="shared" si="11"/>
        <v>0</v>
      </c>
    </row>
    <row r="63" spans="1:25">
      <c r="A63" s="12">
        <v>61</v>
      </c>
      <c r="B63" s="13">
        <v>42857</v>
      </c>
      <c r="C63" s="14">
        <v>0.22083333333333333</v>
      </c>
      <c r="D63" s="226" t="s">
        <v>51</v>
      </c>
      <c r="E63" s="227" t="s">
        <v>508</v>
      </c>
      <c r="F63" s="33"/>
      <c r="G63" s="16"/>
      <c r="H63" s="17"/>
      <c r="I63" s="49"/>
      <c r="J63" s="17"/>
      <c r="K63" s="210"/>
      <c r="L63" s="211"/>
      <c r="M63" s="211"/>
      <c r="N63" s="211"/>
      <c r="O63" s="158"/>
      <c r="P63" s="158"/>
      <c r="Q63" s="158"/>
      <c r="R63" s="129">
        <f t="shared" si="12"/>
        <v>23.779166666666665</v>
      </c>
      <c r="S63" s="129">
        <f t="shared" si="13"/>
        <v>24</v>
      </c>
      <c r="T63" s="129" t="b">
        <f t="shared" si="4"/>
        <v>0</v>
      </c>
      <c r="U63" s="129" t="b">
        <f t="shared" si="5"/>
        <v>0</v>
      </c>
      <c r="V63" s="29">
        <f t="shared" si="6"/>
        <v>0</v>
      </c>
      <c r="W63" s="29">
        <f t="shared" si="7"/>
        <v>0</v>
      </c>
      <c r="X63" s="29">
        <f t="shared" si="10"/>
        <v>0</v>
      </c>
      <c r="Y63" s="29">
        <f t="shared" si="11"/>
        <v>0</v>
      </c>
    </row>
    <row r="64" spans="1:25">
      <c r="A64" s="12">
        <v>62</v>
      </c>
      <c r="B64" s="13">
        <v>42860</v>
      </c>
      <c r="C64" s="14">
        <v>0.12847222222222224</v>
      </c>
      <c r="D64" s="220" t="s">
        <v>157</v>
      </c>
      <c r="E64" s="188" t="s">
        <v>446</v>
      </c>
      <c r="F64" s="33"/>
      <c r="G64" s="16"/>
      <c r="H64" s="17"/>
      <c r="I64" s="47"/>
      <c r="J64" s="17"/>
      <c r="K64" s="210"/>
      <c r="L64" s="211"/>
      <c r="M64" s="211"/>
      <c r="N64" s="211"/>
      <c r="O64" s="158"/>
      <c r="P64" s="158"/>
      <c r="Q64" s="158"/>
      <c r="R64" s="129">
        <f t="shared" si="12"/>
        <v>23.871527777777779</v>
      </c>
      <c r="S64" s="129">
        <f t="shared" si="13"/>
        <v>24</v>
      </c>
      <c r="T64" s="129" t="b">
        <f t="shared" si="4"/>
        <v>0</v>
      </c>
      <c r="U64" s="129" t="b">
        <f t="shared" si="5"/>
        <v>0</v>
      </c>
      <c r="V64" s="29">
        <f t="shared" si="6"/>
        <v>0</v>
      </c>
      <c r="W64" s="29">
        <f t="shared" si="7"/>
        <v>0</v>
      </c>
      <c r="X64" s="29">
        <f t="shared" si="10"/>
        <v>0</v>
      </c>
      <c r="Y64" s="29">
        <f t="shared" si="11"/>
        <v>0</v>
      </c>
    </row>
    <row r="65" spans="1:25">
      <c r="A65" s="12">
        <v>63</v>
      </c>
      <c r="B65" s="13">
        <v>42860</v>
      </c>
      <c r="C65" s="14">
        <v>0.86250000000000004</v>
      </c>
      <c r="D65" s="220" t="s">
        <v>51</v>
      </c>
      <c r="E65" s="188" t="s">
        <v>510</v>
      </c>
      <c r="F65" s="33"/>
      <c r="G65" s="16"/>
      <c r="H65" s="17"/>
      <c r="I65" s="47"/>
      <c r="J65" s="17"/>
      <c r="K65" s="210"/>
      <c r="L65" s="211"/>
      <c r="M65" s="211"/>
      <c r="N65" s="211"/>
      <c r="O65" s="158"/>
      <c r="P65" s="158"/>
      <c r="Q65" s="158"/>
      <c r="R65" s="129">
        <f t="shared" si="12"/>
        <v>23.137499999999999</v>
      </c>
      <c r="S65" s="129">
        <f t="shared" si="13"/>
        <v>24</v>
      </c>
      <c r="T65" s="129" t="b">
        <f t="shared" si="4"/>
        <v>0</v>
      </c>
      <c r="U65" s="129" t="b">
        <f t="shared" si="5"/>
        <v>0</v>
      </c>
      <c r="V65" s="29">
        <f t="shared" si="6"/>
        <v>0</v>
      </c>
      <c r="W65" s="29">
        <f t="shared" si="7"/>
        <v>0</v>
      </c>
      <c r="X65" s="29">
        <f t="shared" si="10"/>
        <v>0</v>
      </c>
      <c r="Y65" s="29">
        <f t="shared" si="11"/>
        <v>0</v>
      </c>
    </row>
    <row r="66" spans="1:25">
      <c r="A66" s="12">
        <v>64</v>
      </c>
      <c r="B66" s="13">
        <v>42863</v>
      </c>
      <c r="C66" s="14">
        <v>1.1111111111111112E-2</v>
      </c>
      <c r="D66" s="220" t="s">
        <v>51</v>
      </c>
      <c r="E66" s="222" t="s">
        <v>512</v>
      </c>
      <c r="F66" s="33"/>
      <c r="G66" s="16"/>
      <c r="H66" s="17"/>
      <c r="I66" s="49"/>
      <c r="J66" s="17"/>
      <c r="K66" s="210"/>
      <c r="L66" s="211"/>
      <c r="M66" s="211"/>
      <c r="N66" s="211"/>
      <c r="O66" s="158"/>
      <c r="P66" s="158"/>
      <c r="Q66" s="158"/>
      <c r="R66" s="129">
        <f t="shared" si="12"/>
        <v>23.988888888888887</v>
      </c>
      <c r="S66" s="129">
        <f t="shared" si="13"/>
        <v>24</v>
      </c>
      <c r="T66" s="129" t="b">
        <f t="shared" si="4"/>
        <v>0</v>
      </c>
      <c r="U66" s="129" t="b">
        <f t="shared" si="5"/>
        <v>0</v>
      </c>
      <c r="V66" s="29">
        <f t="shared" si="6"/>
        <v>0</v>
      </c>
      <c r="W66" s="29">
        <f t="shared" si="7"/>
        <v>0</v>
      </c>
      <c r="X66" s="29">
        <f t="shared" si="10"/>
        <v>0</v>
      </c>
      <c r="Y66" s="29">
        <f t="shared" si="11"/>
        <v>0</v>
      </c>
    </row>
    <row r="67" spans="1:25">
      <c r="A67" s="12">
        <v>65</v>
      </c>
      <c r="B67" s="13">
        <v>42873</v>
      </c>
      <c r="C67" s="14">
        <v>0.44027777777777777</v>
      </c>
      <c r="D67" s="224" t="s">
        <v>152</v>
      </c>
      <c r="E67" s="188" t="s">
        <v>530</v>
      </c>
      <c r="F67" s="33"/>
      <c r="G67" s="16"/>
      <c r="H67" s="17"/>
      <c r="I67" s="47"/>
      <c r="J67" s="17"/>
      <c r="K67" s="210"/>
      <c r="L67" s="211"/>
      <c r="M67" s="211"/>
      <c r="N67" s="211"/>
      <c r="O67" s="158"/>
      <c r="P67" s="158"/>
      <c r="Q67" s="158"/>
      <c r="R67" s="129">
        <f t="shared" si="12"/>
        <v>23.559722222222224</v>
      </c>
      <c r="S67" s="129">
        <f t="shared" si="13"/>
        <v>24</v>
      </c>
      <c r="T67" s="129" t="b">
        <f t="shared" si="4"/>
        <v>0</v>
      </c>
      <c r="U67" s="129" t="b">
        <f t="shared" si="5"/>
        <v>0</v>
      </c>
      <c r="V67" s="29">
        <f t="shared" si="6"/>
        <v>0</v>
      </c>
      <c r="W67" s="29">
        <f t="shared" si="7"/>
        <v>0</v>
      </c>
      <c r="X67" s="29">
        <f t="shared" si="10"/>
        <v>0</v>
      </c>
      <c r="Y67" s="29">
        <f t="shared" si="11"/>
        <v>0</v>
      </c>
    </row>
    <row r="68" spans="1:25">
      <c r="A68" s="12">
        <v>66</v>
      </c>
      <c r="B68" s="13">
        <v>42875</v>
      </c>
      <c r="C68" s="14">
        <v>0.69861111111111107</v>
      </c>
      <c r="D68" s="226" t="s">
        <v>152</v>
      </c>
      <c r="E68" s="188" t="s">
        <v>531</v>
      </c>
      <c r="F68" s="33"/>
      <c r="G68" s="16"/>
      <c r="H68" s="17"/>
      <c r="I68" s="49"/>
      <c r="J68" s="17"/>
      <c r="K68" s="210"/>
      <c r="L68" s="211"/>
      <c r="M68" s="211"/>
      <c r="N68" s="211"/>
      <c r="O68" s="158"/>
      <c r="P68" s="158"/>
      <c r="Q68" s="158"/>
      <c r="R68" s="129">
        <f t="shared" si="12"/>
        <v>23.301388888888887</v>
      </c>
      <c r="S68" s="129">
        <f t="shared" si="13"/>
        <v>24</v>
      </c>
      <c r="T68" s="129" t="b">
        <f t="shared" ref="T68:T131" si="14">IF(B68-G68=1,S68+C68)</f>
        <v>0</v>
      </c>
      <c r="U68" s="129" t="b">
        <f t="shared" ref="U68:U131" si="15">IF(B68-G68=-1,R68+H68)</f>
        <v>0</v>
      </c>
      <c r="V68" s="29">
        <f t="shared" ref="V68:V131" si="16">HOUR(T68)</f>
        <v>0</v>
      </c>
      <c r="W68" s="29">
        <f t="shared" ref="W68:W131" si="17">MINUTE(T68)</f>
        <v>0</v>
      </c>
      <c r="X68" s="29">
        <f t="shared" si="10"/>
        <v>0</v>
      </c>
      <c r="Y68" s="29">
        <f t="shared" si="11"/>
        <v>0</v>
      </c>
    </row>
    <row r="69" spans="1:25">
      <c r="A69" s="12">
        <v>67</v>
      </c>
      <c r="B69" s="13">
        <v>42875</v>
      </c>
      <c r="C69" s="14">
        <v>0.73263888888888884</v>
      </c>
      <c r="D69" s="220" t="s">
        <v>51</v>
      </c>
      <c r="E69" s="188" t="s">
        <v>189</v>
      </c>
      <c r="F69" s="33"/>
      <c r="G69" s="16"/>
      <c r="H69" s="17"/>
      <c r="I69" s="49"/>
      <c r="J69" s="17"/>
      <c r="K69" s="210"/>
      <c r="L69" s="211"/>
      <c r="M69" s="211"/>
      <c r="N69" s="211"/>
      <c r="O69" s="158"/>
      <c r="P69" s="158"/>
      <c r="Q69" s="158"/>
      <c r="R69" s="129">
        <f t="shared" si="12"/>
        <v>23.267361111111111</v>
      </c>
      <c r="S69" s="129">
        <f t="shared" si="13"/>
        <v>24</v>
      </c>
      <c r="T69" s="129" t="b">
        <f t="shared" si="14"/>
        <v>0</v>
      </c>
      <c r="U69" s="129" t="b">
        <f t="shared" si="15"/>
        <v>0</v>
      </c>
      <c r="V69" s="29">
        <f t="shared" si="16"/>
        <v>0</v>
      </c>
      <c r="W69" s="29">
        <f t="shared" si="17"/>
        <v>0</v>
      </c>
      <c r="X69" s="29">
        <f t="shared" si="10"/>
        <v>0</v>
      </c>
      <c r="Y69" s="29">
        <f t="shared" si="11"/>
        <v>0</v>
      </c>
    </row>
    <row r="70" spans="1:25">
      <c r="A70" s="12">
        <v>68</v>
      </c>
      <c r="B70" s="13">
        <v>42877</v>
      </c>
      <c r="C70" s="14">
        <v>2.7083333333333334E-2</v>
      </c>
      <c r="D70" s="221" t="s">
        <v>157</v>
      </c>
      <c r="E70" s="188" t="s">
        <v>446</v>
      </c>
      <c r="F70" s="33"/>
      <c r="G70" s="16"/>
      <c r="H70" s="17"/>
      <c r="I70" s="49"/>
      <c r="J70" s="17"/>
      <c r="K70" s="210"/>
      <c r="L70" s="211"/>
      <c r="M70" s="211"/>
      <c r="N70" s="211"/>
      <c r="O70" s="158"/>
      <c r="P70" s="158"/>
      <c r="Q70" s="158"/>
      <c r="R70" s="129">
        <f t="shared" si="12"/>
        <v>23.972916666666666</v>
      </c>
      <c r="S70" s="129">
        <f t="shared" si="13"/>
        <v>24</v>
      </c>
      <c r="T70" s="129" t="b">
        <f t="shared" si="14"/>
        <v>0</v>
      </c>
      <c r="U70" s="129" t="b">
        <f t="shared" si="15"/>
        <v>0</v>
      </c>
      <c r="V70" s="29">
        <f t="shared" si="16"/>
        <v>0</v>
      </c>
      <c r="W70" s="29">
        <f t="shared" si="17"/>
        <v>0</v>
      </c>
      <c r="X70" s="29">
        <f t="shared" si="10"/>
        <v>0</v>
      </c>
      <c r="Y70" s="29">
        <f t="shared" si="11"/>
        <v>0</v>
      </c>
    </row>
    <row r="71" spans="1:25">
      <c r="A71" s="12">
        <v>69</v>
      </c>
      <c r="B71" s="13">
        <v>42879</v>
      </c>
      <c r="C71" s="14">
        <v>0.66597222222222219</v>
      </c>
      <c r="D71" s="226" t="s">
        <v>152</v>
      </c>
      <c r="E71" s="188" t="s">
        <v>532</v>
      </c>
      <c r="F71" s="33"/>
      <c r="G71" s="16"/>
      <c r="H71" s="17"/>
      <c r="I71" s="49"/>
      <c r="J71" s="17"/>
      <c r="K71" s="210"/>
      <c r="L71" s="211"/>
      <c r="M71" s="211"/>
      <c r="N71" s="211"/>
      <c r="O71" s="158"/>
      <c r="P71" s="158"/>
      <c r="Q71" s="158"/>
      <c r="R71" s="129">
        <f t="shared" si="12"/>
        <v>23.334027777777777</v>
      </c>
      <c r="S71" s="129">
        <f t="shared" si="13"/>
        <v>24</v>
      </c>
      <c r="T71" s="129" t="b">
        <f t="shared" si="14"/>
        <v>0</v>
      </c>
      <c r="U71" s="129" t="b">
        <f t="shared" si="15"/>
        <v>0</v>
      </c>
      <c r="V71" s="29">
        <f t="shared" si="16"/>
        <v>0</v>
      </c>
      <c r="W71" s="29">
        <f t="shared" si="17"/>
        <v>0</v>
      </c>
      <c r="X71" s="29">
        <f t="shared" si="10"/>
        <v>0</v>
      </c>
      <c r="Y71" s="29">
        <f t="shared" si="11"/>
        <v>0</v>
      </c>
    </row>
    <row r="72" spans="1:25">
      <c r="A72" s="12">
        <v>70</v>
      </c>
      <c r="B72" s="13">
        <v>42881</v>
      </c>
      <c r="C72" s="14">
        <v>0.56388888888888888</v>
      </c>
      <c r="D72" s="220" t="s">
        <v>51</v>
      </c>
      <c r="E72" s="188" t="s">
        <v>507</v>
      </c>
      <c r="F72" s="33"/>
      <c r="G72" s="16"/>
      <c r="H72" s="17"/>
      <c r="I72" s="49"/>
      <c r="J72" s="17"/>
      <c r="K72" s="210"/>
      <c r="L72" s="211"/>
      <c r="M72" s="211"/>
      <c r="N72" s="211"/>
      <c r="O72" s="158"/>
      <c r="P72" s="158"/>
      <c r="Q72" s="158"/>
      <c r="R72" s="129">
        <f t="shared" si="12"/>
        <v>23.43611111111111</v>
      </c>
      <c r="S72" s="129">
        <f t="shared" si="13"/>
        <v>24</v>
      </c>
      <c r="T72" s="129" t="b">
        <f t="shared" si="14"/>
        <v>0</v>
      </c>
      <c r="U72" s="129" t="b">
        <f t="shared" si="15"/>
        <v>0</v>
      </c>
      <c r="V72" s="29">
        <f t="shared" si="16"/>
        <v>0</v>
      </c>
      <c r="W72" s="29">
        <f t="shared" si="17"/>
        <v>0</v>
      </c>
      <c r="X72" s="29">
        <f t="shared" si="10"/>
        <v>0</v>
      </c>
      <c r="Y72" s="29">
        <f t="shared" si="11"/>
        <v>0</v>
      </c>
    </row>
    <row r="73" spans="1:25">
      <c r="A73" s="12">
        <v>71</v>
      </c>
      <c r="B73" s="13">
        <v>42882</v>
      </c>
      <c r="C73" s="14">
        <v>0.67291666666666661</v>
      </c>
      <c r="D73" s="224" t="s">
        <v>51</v>
      </c>
      <c r="E73" s="188" t="s">
        <v>511</v>
      </c>
      <c r="F73" s="33"/>
      <c r="G73" s="16"/>
      <c r="H73" s="17"/>
      <c r="I73" s="47"/>
      <c r="J73" s="17"/>
      <c r="K73" s="210"/>
      <c r="L73" s="211"/>
      <c r="M73" s="211"/>
      <c r="N73" s="211"/>
      <c r="O73" s="158"/>
      <c r="P73" s="158"/>
      <c r="Q73" s="158"/>
      <c r="R73" s="129">
        <f t="shared" si="12"/>
        <v>23.327083333333334</v>
      </c>
      <c r="S73" s="129">
        <f t="shared" si="13"/>
        <v>24</v>
      </c>
      <c r="T73" s="129" t="b">
        <f t="shared" si="14"/>
        <v>0</v>
      </c>
      <c r="U73" s="129" t="b">
        <f t="shared" si="15"/>
        <v>0</v>
      </c>
      <c r="V73" s="29">
        <f t="shared" si="16"/>
        <v>0</v>
      </c>
      <c r="W73" s="29">
        <f t="shared" si="17"/>
        <v>0</v>
      </c>
      <c r="X73" s="29">
        <f t="shared" si="10"/>
        <v>0</v>
      </c>
      <c r="Y73" s="29">
        <f t="shared" si="11"/>
        <v>0</v>
      </c>
    </row>
    <row r="74" spans="1:25">
      <c r="A74" s="12">
        <v>72</v>
      </c>
      <c r="B74" s="13">
        <v>42890</v>
      </c>
      <c r="C74" s="14">
        <v>0.80208333333333337</v>
      </c>
      <c r="D74" s="224" t="s">
        <v>51</v>
      </c>
      <c r="E74" s="225" t="s">
        <v>513</v>
      </c>
      <c r="F74" s="33"/>
      <c r="G74" s="16"/>
      <c r="H74" s="17"/>
      <c r="I74" s="47"/>
      <c r="J74" s="17"/>
      <c r="K74" s="210"/>
      <c r="L74" s="211"/>
      <c r="M74" s="211"/>
      <c r="N74" s="211"/>
      <c r="O74" s="158"/>
      <c r="P74" s="158"/>
      <c r="Q74" s="158"/>
      <c r="R74" s="129">
        <f t="shared" si="12"/>
        <v>23.197916666666668</v>
      </c>
      <c r="S74" s="129">
        <f t="shared" si="13"/>
        <v>24</v>
      </c>
      <c r="T74" s="129" t="b">
        <f t="shared" si="14"/>
        <v>0</v>
      </c>
      <c r="U74" s="129" t="b">
        <f t="shared" si="15"/>
        <v>0</v>
      </c>
      <c r="V74" s="29">
        <f t="shared" si="16"/>
        <v>0</v>
      </c>
      <c r="W74" s="29">
        <f t="shared" si="17"/>
        <v>0</v>
      </c>
      <c r="X74" s="29">
        <f t="shared" si="10"/>
        <v>0</v>
      </c>
      <c r="Y74" s="29">
        <f t="shared" si="11"/>
        <v>0</v>
      </c>
    </row>
    <row r="75" spans="1:25">
      <c r="A75" s="12">
        <v>73</v>
      </c>
      <c r="B75" s="13">
        <v>42892</v>
      </c>
      <c r="C75" s="14">
        <v>0.20555555555555557</v>
      </c>
      <c r="D75" s="176" t="s">
        <v>152</v>
      </c>
      <c r="E75" s="188" t="s">
        <v>499</v>
      </c>
      <c r="F75" s="33"/>
      <c r="G75" s="16"/>
      <c r="H75" s="17"/>
      <c r="I75" s="50"/>
      <c r="J75" s="17"/>
      <c r="K75" s="210"/>
      <c r="L75" s="211"/>
      <c r="M75" s="211"/>
      <c r="N75" s="211"/>
      <c r="O75" s="158"/>
      <c r="P75" s="158"/>
      <c r="Q75" s="158"/>
      <c r="R75" s="129">
        <f t="shared" si="12"/>
        <v>23.794444444444444</v>
      </c>
      <c r="S75" s="129">
        <f t="shared" si="13"/>
        <v>24</v>
      </c>
      <c r="T75" s="129" t="b">
        <f t="shared" si="14"/>
        <v>0</v>
      </c>
      <c r="U75" s="129" t="b">
        <f t="shared" si="15"/>
        <v>0</v>
      </c>
      <c r="V75" s="29">
        <f t="shared" si="16"/>
        <v>0</v>
      </c>
      <c r="W75" s="29">
        <f t="shared" si="17"/>
        <v>0</v>
      </c>
      <c r="X75" s="29">
        <f t="shared" si="10"/>
        <v>0</v>
      </c>
      <c r="Y75" s="29">
        <f t="shared" si="11"/>
        <v>0</v>
      </c>
    </row>
    <row r="76" spans="1:25">
      <c r="A76" s="12">
        <v>74</v>
      </c>
      <c r="B76" s="13">
        <v>42902</v>
      </c>
      <c r="C76" s="14">
        <v>0.63680555555555551</v>
      </c>
      <c r="D76" s="226" t="s">
        <v>51</v>
      </c>
      <c r="E76" s="188" t="s">
        <v>189</v>
      </c>
      <c r="F76" s="33"/>
      <c r="G76" s="16"/>
      <c r="H76" s="17"/>
      <c r="I76" s="47"/>
      <c r="J76" s="17"/>
      <c r="K76" s="210"/>
      <c r="L76" s="211"/>
      <c r="M76" s="211"/>
      <c r="N76" s="211"/>
      <c r="O76" s="158"/>
      <c r="P76" s="158"/>
      <c r="Q76" s="158"/>
      <c r="R76" s="129">
        <f t="shared" si="12"/>
        <v>23.363194444444446</v>
      </c>
      <c r="S76" s="129">
        <f t="shared" si="13"/>
        <v>24</v>
      </c>
      <c r="T76" s="129" t="b">
        <f t="shared" si="14"/>
        <v>0</v>
      </c>
      <c r="U76" s="129" t="b">
        <f t="shared" si="15"/>
        <v>0</v>
      </c>
      <c r="V76" s="29">
        <f t="shared" si="16"/>
        <v>0</v>
      </c>
      <c r="W76" s="29">
        <f t="shared" si="17"/>
        <v>0</v>
      </c>
      <c r="X76" s="29">
        <f t="shared" si="10"/>
        <v>0</v>
      </c>
      <c r="Y76" s="29">
        <f t="shared" si="11"/>
        <v>0</v>
      </c>
    </row>
    <row r="77" spans="1:25">
      <c r="A77" s="12">
        <v>75</v>
      </c>
      <c r="B77" s="13">
        <v>42903</v>
      </c>
      <c r="C77" s="14">
        <v>0.64513888888888882</v>
      </c>
      <c r="D77" s="224" t="s">
        <v>152</v>
      </c>
      <c r="E77" s="188" t="s">
        <v>533</v>
      </c>
      <c r="F77" s="33"/>
      <c r="G77" s="16"/>
      <c r="H77" s="17"/>
      <c r="I77" s="49"/>
      <c r="J77" s="17"/>
      <c r="K77" s="210"/>
      <c r="L77" s="211"/>
      <c r="M77" s="211"/>
      <c r="N77" s="211"/>
      <c r="O77" s="158"/>
      <c r="P77" s="158"/>
      <c r="Q77" s="158"/>
      <c r="R77" s="129">
        <f t="shared" si="12"/>
        <v>23.354861111111113</v>
      </c>
      <c r="S77" s="129">
        <f t="shared" si="13"/>
        <v>24</v>
      </c>
      <c r="T77" s="129" t="b">
        <f t="shared" si="14"/>
        <v>0</v>
      </c>
      <c r="U77" s="129" t="b">
        <f t="shared" si="15"/>
        <v>0</v>
      </c>
      <c r="V77" s="29">
        <f t="shared" si="16"/>
        <v>0</v>
      </c>
      <c r="W77" s="29">
        <f t="shared" si="17"/>
        <v>0</v>
      </c>
      <c r="X77" s="29">
        <f t="shared" si="10"/>
        <v>0</v>
      </c>
      <c r="Y77" s="29">
        <f t="shared" si="11"/>
        <v>0</v>
      </c>
    </row>
    <row r="78" spans="1:25">
      <c r="A78" s="12">
        <v>76</v>
      </c>
      <c r="B78" s="13">
        <v>42907</v>
      </c>
      <c r="C78" s="14">
        <v>0.61111111111111105</v>
      </c>
      <c r="D78" s="224" t="s">
        <v>152</v>
      </c>
      <c r="E78" s="225" t="s">
        <v>534</v>
      </c>
      <c r="F78" s="33"/>
      <c r="G78" s="16"/>
      <c r="H78" s="17"/>
      <c r="I78" s="49"/>
      <c r="J78" s="17"/>
      <c r="K78" s="210"/>
      <c r="L78" s="211"/>
      <c r="M78" s="211"/>
      <c r="N78" s="211"/>
      <c r="O78" s="158"/>
      <c r="P78" s="158"/>
      <c r="Q78" s="158"/>
      <c r="R78" s="129">
        <f t="shared" si="12"/>
        <v>23.388888888888889</v>
      </c>
      <c r="S78" s="129">
        <f t="shared" si="13"/>
        <v>24</v>
      </c>
      <c r="T78" s="129" t="b">
        <f t="shared" si="14"/>
        <v>0</v>
      </c>
      <c r="U78" s="129" t="b">
        <f t="shared" si="15"/>
        <v>0</v>
      </c>
      <c r="V78" s="29">
        <f t="shared" si="16"/>
        <v>0</v>
      </c>
      <c r="W78" s="29">
        <f t="shared" si="17"/>
        <v>0</v>
      </c>
      <c r="X78" s="29">
        <f t="shared" si="10"/>
        <v>0</v>
      </c>
      <c r="Y78" s="29">
        <f t="shared" si="11"/>
        <v>0</v>
      </c>
    </row>
    <row r="79" spans="1:25">
      <c r="A79" s="12">
        <v>77</v>
      </c>
      <c r="B79" s="13">
        <v>42909</v>
      </c>
      <c r="C79" s="14">
        <v>0.57499999999999996</v>
      </c>
      <c r="D79" s="224" t="s">
        <v>51</v>
      </c>
      <c r="E79" s="188" t="s">
        <v>511</v>
      </c>
      <c r="F79" s="33"/>
      <c r="G79" s="16"/>
      <c r="H79" s="17"/>
      <c r="I79" s="49"/>
      <c r="J79" s="17"/>
      <c r="K79" s="210"/>
      <c r="L79" s="211"/>
      <c r="M79" s="211"/>
      <c r="N79" s="211"/>
      <c r="O79" s="158"/>
      <c r="P79" s="158"/>
      <c r="Q79" s="158"/>
      <c r="R79" s="129">
        <f t="shared" si="12"/>
        <v>23.425000000000001</v>
      </c>
      <c r="S79" s="129">
        <f t="shared" si="13"/>
        <v>24</v>
      </c>
      <c r="T79" s="129" t="b">
        <f t="shared" si="14"/>
        <v>0</v>
      </c>
      <c r="U79" s="129" t="b">
        <f t="shared" si="15"/>
        <v>0</v>
      </c>
      <c r="V79" s="29">
        <f t="shared" si="16"/>
        <v>0</v>
      </c>
      <c r="W79" s="29">
        <f t="shared" si="17"/>
        <v>0</v>
      </c>
      <c r="X79" s="29">
        <f t="shared" si="10"/>
        <v>0</v>
      </c>
      <c r="Y79" s="29">
        <f t="shared" si="11"/>
        <v>0</v>
      </c>
    </row>
    <row r="80" spans="1:25">
      <c r="A80" s="12">
        <v>78</v>
      </c>
      <c r="B80" s="13">
        <v>42914</v>
      </c>
      <c r="C80" s="14">
        <v>0.69097222222222221</v>
      </c>
      <c r="D80" s="176" t="s">
        <v>80</v>
      </c>
      <c r="E80" s="188" t="s">
        <v>496</v>
      </c>
      <c r="F80" s="33"/>
      <c r="G80" s="16"/>
      <c r="H80" s="17"/>
      <c r="I80" s="51"/>
      <c r="J80" s="17"/>
      <c r="K80" s="210"/>
      <c r="L80" s="211"/>
      <c r="M80" s="211"/>
      <c r="N80" s="211"/>
      <c r="O80" s="158"/>
      <c r="P80" s="158"/>
      <c r="Q80" s="158"/>
      <c r="R80" s="129">
        <f t="shared" si="12"/>
        <v>23.309027777777779</v>
      </c>
      <c r="S80" s="129">
        <f t="shared" si="13"/>
        <v>24</v>
      </c>
      <c r="T80" s="129" t="b">
        <f t="shared" si="14"/>
        <v>0</v>
      </c>
      <c r="U80" s="129" t="b">
        <f t="shared" si="15"/>
        <v>0</v>
      </c>
      <c r="V80" s="29">
        <f t="shared" si="16"/>
        <v>0</v>
      </c>
      <c r="W80" s="29">
        <f t="shared" si="17"/>
        <v>0</v>
      </c>
      <c r="X80" s="29">
        <f t="shared" ref="X80:X143" si="18">HOUR(U80)</f>
        <v>0</v>
      </c>
      <c r="Y80" s="29">
        <f t="shared" ref="Y80:Y143" si="19">MINUTE(U80)</f>
        <v>0</v>
      </c>
    </row>
    <row r="81" spans="1:25">
      <c r="A81" s="12">
        <v>79</v>
      </c>
      <c r="B81" s="13">
        <v>42914</v>
      </c>
      <c r="C81" s="14">
        <v>0.98958333333333337</v>
      </c>
      <c r="D81" s="224" t="s">
        <v>157</v>
      </c>
      <c r="E81" s="188" t="s">
        <v>446</v>
      </c>
      <c r="F81" s="33"/>
      <c r="G81" s="16"/>
      <c r="H81" s="17"/>
      <c r="I81" s="49"/>
      <c r="J81" s="17"/>
      <c r="K81" s="210"/>
      <c r="L81" s="211"/>
      <c r="M81" s="211"/>
      <c r="N81" s="211"/>
      <c r="O81" s="158"/>
      <c r="P81" s="158"/>
      <c r="Q81" s="158"/>
      <c r="R81" s="129">
        <f t="shared" si="12"/>
        <v>23.010416666666668</v>
      </c>
      <c r="S81" s="129">
        <f t="shared" si="13"/>
        <v>24</v>
      </c>
      <c r="T81" s="129" t="b">
        <f t="shared" si="14"/>
        <v>0</v>
      </c>
      <c r="U81" s="129" t="b">
        <f t="shared" si="15"/>
        <v>0</v>
      </c>
      <c r="V81" s="29">
        <f t="shared" si="16"/>
        <v>0</v>
      </c>
      <c r="W81" s="29">
        <f t="shared" si="17"/>
        <v>0</v>
      </c>
      <c r="X81" s="29">
        <f t="shared" si="18"/>
        <v>0</v>
      </c>
      <c r="Y81" s="29">
        <f t="shared" si="19"/>
        <v>0</v>
      </c>
    </row>
    <row r="82" spans="1:25">
      <c r="A82" s="12">
        <v>80</v>
      </c>
      <c r="B82" s="13">
        <v>42915</v>
      </c>
      <c r="C82" s="14">
        <v>0.72361111111111109</v>
      </c>
      <c r="D82" s="224" t="s">
        <v>51</v>
      </c>
      <c r="E82" s="188" t="s">
        <v>510</v>
      </c>
      <c r="F82" s="33"/>
      <c r="G82" s="16"/>
      <c r="H82" s="17"/>
      <c r="I82" s="49"/>
      <c r="J82" s="17"/>
      <c r="K82" s="210"/>
      <c r="L82" s="211"/>
      <c r="M82" s="211"/>
      <c r="N82" s="211"/>
      <c r="O82" s="158"/>
      <c r="P82" s="158"/>
      <c r="Q82" s="158"/>
      <c r="R82" s="129">
        <f t="shared" si="12"/>
        <v>23.276388888888889</v>
      </c>
      <c r="S82" s="129">
        <f t="shared" si="13"/>
        <v>24</v>
      </c>
      <c r="T82" s="129" t="b">
        <f t="shared" si="14"/>
        <v>0</v>
      </c>
      <c r="U82" s="129" t="b">
        <f t="shared" si="15"/>
        <v>0</v>
      </c>
      <c r="V82" s="29">
        <f t="shared" si="16"/>
        <v>0</v>
      </c>
      <c r="W82" s="29">
        <f t="shared" si="17"/>
        <v>0</v>
      </c>
      <c r="X82" s="29">
        <f t="shared" si="18"/>
        <v>0</v>
      </c>
      <c r="Y82" s="29">
        <f t="shared" si="19"/>
        <v>0</v>
      </c>
    </row>
    <row r="83" spans="1:25">
      <c r="A83" s="12">
        <v>81</v>
      </c>
      <c r="B83" s="13">
        <v>42917</v>
      </c>
      <c r="C83" s="14">
        <v>0.87291666666666667</v>
      </c>
      <c r="D83" s="226" t="s">
        <v>51</v>
      </c>
      <c r="E83" s="188" t="s">
        <v>514</v>
      </c>
      <c r="F83" s="33"/>
      <c r="G83" s="16"/>
      <c r="H83" s="17"/>
      <c r="I83" s="47"/>
      <c r="J83" s="17"/>
      <c r="K83" s="210"/>
      <c r="L83" s="211"/>
      <c r="M83" s="211"/>
      <c r="N83" s="211"/>
      <c r="O83" s="158"/>
      <c r="P83" s="158"/>
      <c r="Q83" s="158"/>
      <c r="R83" s="129">
        <f t="shared" si="12"/>
        <v>23.127083333333335</v>
      </c>
      <c r="S83" s="129">
        <f t="shared" si="13"/>
        <v>24</v>
      </c>
      <c r="T83" s="129" t="b">
        <f t="shared" si="14"/>
        <v>0</v>
      </c>
      <c r="U83" s="129" t="b">
        <f t="shared" si="15"/>
        <v>0</v>
      </c>
      <c r="V83" s="29">
        <f t="shared" si="16"/>
        <v>0</v>
      </c>
      <c r="W83" s="29">
        <f t="shared" si="17"/>
        <v>0</v>
      </c>
      <c r="X83" s="29">
        <f t="shared" si="18"/>
        <v>0</v>
      </c>
      <c r="Y83" s="29">
        <f t="shared" si="19"/>
        <v>0</v>
      </c>
    </row>
    <row r="84" spans="1:25">
      <c r="A84" s="12">
        <v>82</v>
      </c>
      <c r="B84" s="13">
        <v>42922</v>
      </c>
      <c r="C84" s="14">
        <v>1.3888888888888888E-2</v>
      </c>
      <c r="D84" s="224" t="s">
        <v>80</v>
      </c>
      <c r="E84" s="188" t="s">
        <v>496</v>
      </c>
      <c r="F84" s="33"/>
      <c r="G84" s="16"/>
      <c r="H84" s="17"/>
      <c r="I84" s="49"/>
      <c r="J84" s="17"/>
      <c r="K84" s="210"/>
      <c r="L84" s="211"/>
      <c r="M84" s="211"/>
      <c r="N84" s="211"/>
      <c r="O84" s="158"/>
      <c r="P84" s="158"/>
      <c r="Q84" s="158"/>
      <c r="R84" s="129">
        <f t="shared" si="12"/>
        <v>23.986111111111111</v>
      </c>
      <c r="S84" s="129">
        <f t="shared" si="13"/>
        <v>24</v>
      </c>
      <c r="T84" s="129" t="b">
        <f t="shared" si="14"/>
        <v>0</v>
      </c>
      <c r="U84" s="129" t="b">
        <f t="shared" si="15"/>
        <v>0</v>
      </c>
      <c r="V84" s="29">
        <f t="shared" si="16"/>
        <v>0</v>
      </c>
      <c r="W84" s="29">
        <f t="shared" si="17"/>
        <v>0</v>
      </c>
      <c r="X84" s="29">
        <f t="shared" si="18"/>
        <v>0</v>
      </c>
      <c r="Y84" s="29">
        <f t="shared" si="19"/>
        <v>0</v>
      </c>
    </row>
    <row r="85" spans="1:25">
      <c r="A85" s="12">
        <v>83</v>
      </c>
      <c r="B85" s="13">
        <v>42922</v>
      </c>
      <c r="C85" s="14">
        <v>1.3888888888888888E-2</v>
      </c>
      <c r="D85" s="226" t="s">
        <v>80</v>
      </c>
      <c r="E85" s="227" t="s">
        <v>496</v>
      </c>
      <c r="F85" s="33"/>
      <c r="G85" s="16"/>
      <c r="H85" s="17"/>
      <c r="I85" s="49"/>
      <c r="J85" s="17"/>
      <c r="K85" s="210"/>
      <c r="L85" s="211"/>
      <c r="M85" s="211"/>
      <c r="N85" s="211"/>
      <c r="O85" s="158"/>
      <c r="P85" s="158"/>
      <c r="Q85" s="158"/>
      <c r="R85" s="129">
        <f t="shared" si="12"/>
        <v>23.986111111111111</v>
      </c>
      <c r="S85" s="129">
        <f t="shared" si="13"/>
        <v>24</v>
      </c>
      <c r="T85" s="129" t="b">
        <f t="shared" si="14"/>
        <v>0</v>
      </c>
      <c r="U85" s="129" t="b">
        <f t="shared" si="15"/>
        <v>0</v>
      </c>
      <c r="V85" s="29">
        <f t="shared" si="16"/>
        <v>0</v>
      </c>
      <c r="W85" s="29">
        <f t="shared" si="17"/>
        <v>0</v>
      </c>
      <c r="X85" s="29">
        <f t="shared" si="18"/>
        <v>0</v>
      </c>
      <c r="Y85" s="29">
        <f t="shared" si="19"/>
        <v>0</v>
      </c>
    </row>
    <row r="86" spans="1:25">
      <c r="A86" s="12">
        <v>84</v>
      </c>
      <c r="B86" s="13">
        <v>42922</v>
      </c>
      <c r="C86" s="14">
        <v>0.56666666666666665</v>
      </c>
      <c r="D86" s="224" t="s">
        <v>51</v>
      </c>
      <c r="E86" s="188" t="s">
        <v>509</v>
      </c>
      <c r="F86" s="33"/>
      <c r="G86" s="16"/>
      <c r="H86" s="17"/>
      <c r="I86" s="49"/>
      <c r="J86" s="17"/>
      <c r="K86" s="210"/>
      <c r="L86" s="211"/>
      <c r="M86" s="211"/>
      <c r="N86" s="211"/>
      <c r="O86" s="158"/>
      <c r="P86" s="158"/>
      <c r="Q86" s="158"/>
      <c r="R86" s="129">
        <f t="shared" si="12"/>
        <v>23.433333333333334</v>
      </c>
      <c r="S86" s="129">
        <f t="shared" si="13"/>
        <v>24</v>
      </c>
      <c r="T86" s="129" t="b">
        <f t="shared" si="14"/>
        <v>0</v>
      </c>
      <c r="U86" s="129" t="b">
        <f t="shared" si="15"/>
        <v>0</v>
      </c>
      <c r="V86" s="29">
        <f t="shared" si="16"/>
        <v>0</v>
      </c>
      <c r="W86" s="29">
        <f t="shared" si="17"/>
        <v>0</v>
      </c>
      <c r="X86" s="29">
        <f t="shared" si="18"/>
        <v>0</v>
      </c>
      <c r="Y86" s="29">
        <f t="shared" si="19"/>
        <v>0</v>
      </c>
    </row>
    <row r="87" spans="1:25">
      <c r="A87" s="12">
        <v>85</v>
      </c>
      <c r="B87" s="13">
        <v>42922</v>
      </c>
      <c r="C87" s="14">
        <v>0.59652777777777777</v>
      </c>
      <c r="D87" s="176" t="s">
        <v>152</v>
      </c>
      <c r="E87" s="188" t="s">
        <v>535</v>
      </c>
      <c r="F87" s="33"/>
      <c r="G87" s="16"/>
      <c r="H87" s="17"/>
      <c r="I87" s="50"/>
      <c r="J87" s="17"/>
      <c r="K87" s="210"/>
      <c r="L87" s="211"/>
      <c r="M87" s="211"/>
      <c r="N87" s="211"/>
      <c r="O87" s="158"/>
      <c r="P87" s="158"/>
      <c r="Q87" s="158"/>
      <c r="R87" s="129">
        <f t="shared" si="12"/>
        <v>23.403472222222224</v>
      </c>
      <c r="S87" s="129">
        <f t="shared" si="13"/>
        <v>24</v>
      </c>
      <c r="T87" s="129" t="b">
        <f t="shared" si="14"/>
        <v>0</v>
      </c>
      <c r="U87" s="129" t="b">
        <f t="shared" si="15"/>
        <v>0</v>
      </c>
      <c r="V87" s="29">
        <f t="shared" si="16"/>
        <v>0</v>
      </c>
      <c r="W87" s="29">
        <f t="shared" si="17"/>
        <v>0</v>
      </c>
      <c r="X87" s="29">
        <f t="shared" si="18"/>
        <v>0</v>
      </c>
      <c r="Y87" s="29">
        <f t="shared" si="19"/>
        <v>0</v>
      </c>
    </row>
    <row r="88" spans="1:25">
      <c r="A88" s="12">
        <v>86</v>
      </c>
      <c r="B88" s="13">
        <v>42924</v>
      </c>
      <c r="C88" s="14">
        <v>0.4069444444444445</v>
      </c>
      <c r="D88" s="226" t="s">
        <v>51</v>
      </c>
      <c r="E88" s="188" t="s">
        <v>515</v>
      </c>
      <c r="F88" s="33"/>
      <c r="G88" s="16"/>
      <c r="H88" s="17"/>
      <c r="I88" s="49"/>
      <c r="J88" s="17"/>
      <c r="K88" s="210"/>
      <c r="L88" s="211"/>
      <c r="M88" s="211"/>
      <c r="N88" s="211"/>
      <c r="O88" s="158"/>
      <c r="P88" s="158"/>
      <c r="Q88" s="158"/>
      <c r="R88" s="129">
        <f t="shared" si="12"/>
        <v>23.593055555555555</v>
      </c>
      <c r="S88" s="129">
        <f t="shared" si="13"/>
        <v>24</v>
      </c>
      <c r="T88" s="129" t="b">
        <f t="shared" si="14"/>
        <v>0</v>
      </c>
      <c r="U88" s="129" t="b">
        <f t="shared" si="15"/>
        <v>0</v>
      </c>
      <c r="V88" s="29">
        <f t="shared" si="16"/>
        <v>0</v>
      </c>
      <c r="W88" s="29">
        <f t="shared" si="17"/>
        <v>0</v>
      </c>
      <c r="X88" s="29">
        <f t="shared" si="18"/>
        <v>0</v>
      </c>
      <c r="Y88" s="29">
        <f t="shared" si="19"/>
        <v>0</v>
      </c>
    </row>
    <row r="89" spans="1:25">
      <c r="A89" s="12">
        <v>87</v>
      </c>
      <c r="B89" s="13">
        <v>42935</v>
      </c>
      <c r="C89" s="14">
        <v>0.55902777777777779</v>
      </c>
      <c r="D89" s="226" t="s">
        <v>152</v>
      </c>
      <c r="E89" s="227" t="s">
        <v>536</v>
      </c>
      <c r="F89" s="33"/>
      <c r="G89" s="16"/>
      <c r="H89" s="17"/>
      <c r="I89" s="49"/>
      <c r="J89" s="17"/>
      <c r="K89" s="210"/>
      <c r="L89" s="211"/>
      <c r="M89" s="211"/>
      <c r="N89" s="211"/>
      <c r="O89" s="158"/>
      <c r="P89" s="158"/>
      <c r="Q89" s="158"/>
      <c r="R89" s="129">
        <f t="shared" si="12"/>
        <v>23.440972222222221</v>
      </c>
      <c r="S89" s="129">
        <f t="shared" si="13"/>
        <v>24</v>
      </c>
      <c r="T89" s="129" t="b">
        <f t="shared" si="14"/>
        <v>0</v>
      </c>
      <c r="U89" s="129" t="b">
        <f t="shared" si="15"/>
        <v>0</v>
      </c>
      <c r="V89" s="29">
        <f t="shared" si="16"/>
        <v>0</v>
      </c>
      <c r="W89" s="29">
        <f t="shared" si="17"/>
        <v>0</v>
      </c>
      <c r="X89" s="29">
        <f t="shared" si="18"/>
        <v>0</v>
      </c>
      <c r="Y89" s="29">
        <f t="shared" si="19"/>
        <v>0</v>
      </c>
    </row>
    <row r="90" spans="1:25">
      <c r="A90" s="12">
        <v>88</v>
      </c>
      <c r="B90" s="13">
        <v>42936</v>
      </c>
      <c r="C90" s="14">
        <v>0.33055555555555555</v>
      </c>
      <c r="D90" s="226" t="s">
        <v>51</v>
      </c>
      <c r="E90" s="227" t="s">
        <v>507</v>
      </c>
      <c r="F90" s="33"/>
      <c r="G90" s="16"/>
      <c r="H90" s="17"/>
      <c r="I90" s="49"/>
      <c r="J90" s="17"/>
      <c r="K90" s="210"/>
      <c r="L90" s="211"/>
      <c r="M90" s="211"/>
      <c r="N90" s="211"/>
      <c r="O90" s="158"/>
      <c r="P90" s="158"/>
      <c r="Q90" s="158"/>
      <c r="R90" s="129">
        <f t="shared" si="12"/>
        <v>23.669444444444444</v>
      </c>
      <c r="S90" s="129">
        <f t="shared" si="13"/>
        <v>24</v>
      </c>
      <c r="T90" s="129" t="b">
        <f t="shared" si="14"/>
        <v>0</v>
      </c>
      <c r="U90" s="129" t="b">
        <f t="shared" si="15"/>
        <v>0</v>
      </c>
      <c r="V90" s="29">
        <f t="shared" si="16"/>
        <v>0</v>
      </c>
      <c r="W90" s="29">
        <f t="shared" si="17"/>
        <v>0</v>
      </c>
      <c r="X90" s="29">
        <f t="shared" si="18"/>
        <v>0</v>
      </c>
      <c r="Y90" s="29">
        <f t="shared" si="19"/>
        <v>0</v>
      </c>
    </row>
    <row r="91" spans="1:25">
      <c r="A91" s="12">
        <v>89</v>
      </c>
      <c r="B91" s="13">
        <v>42937</v>
      </c>
      <c r="C91" s="14">
        <v>0.52222222222222225</v>
      </c>
      <c r="D91" s="226" t="s">
        <v>51</v>
      </c>
      <c r="E91" s="188" t="s">
        <v>511</v>
      </c>
      <c r="F91" s="33"/>
      <c r="G91" s="16"/>
      <c r="H91" s="17"/>
      <c r="I91" s="49"/>
      <c r="J91" s="17"/>
      <c r="K91" s="210"/>
      <c r="L91" s="211"/>
      <c r="M91" s="211"/>
      <c r="N91" s="211"/>
      <c r="O91" s="158"/>
      <c r="P91" s="158"/>
      <c r="Q91" s="158"/>
      <c r="R91" s="129">
        <f t="shared" ref="R91:R154" si="20">24-C91</f>
        <v>23.477777777777778</v>
      </c>
      <c r="S91" s="129">
        <f t="shared" ref="S91:S154" si="21">24-H91</f>
        <v>24</v>
      </c>
      <c r="T91" s="129" t="b">
        <f t="shared" si="14"/>
        <v>0</v>
      </c>
      <c r="U91" s="129" t="b">
        <f t="shared" si="15"/>
        <v>0</v>
      </c>
      <c r="V91" s="29">
        <f t="shared" si="16"/>
        <v>0</v>
      </c>
      <c r="W91" s="29">
        <f t="shared" si="17"/>
        <v>0</v>
      </c>
      <c r="X91" s="29">
        <f t="shared" si="18"/>
        <v>0</v>
      </c>
      <c r="Y91" s="29">
        <f t="shared" si="19"/>
        <v>0</v>
      </c>
    </row>
    <row r="92" spans="1:25">
      <c r="A92" s="12">
        <v>90</v>
      </c>
      <c r="B92" s="13">
        <v>42942</v>
      </c>
      <c r="C92" s="14">
        <v>0.64166666666666672</v>
      </c>
      <c r="D92" s="176" t="s">
        <v>80</v>
      </c>
      <c r="E92" s="188" t="s">
        <v>496</v>
      </c>
      <c r="F92" s="33"/>
      <c r="G92" s="16"/>
      <c r="H92" s="17"/>
      <c r="I92" s="50"/>
      <c r="J92" s="17"/>
      <c r="K92" s="210"/>
      <c r="L92" s="211"/>
      <c r="M92" s="211"/>
      <c r="N92" s="211"/>
      <c r="O92" s="158"/>
      <c r="P92" s="158"/>
      <c r="Q92" s="158"/>
      <c r="R92" s="129">
        <f t="shared" si="20"/>
        <v>23.358333333333334</v>
      </c>
      <c r="S92" s="129">
        <f t="shared" si="21"/>
        <v>24</v>
      </c>
      <c r="T92" s="129" t="b">
        <f t="shared" si="14"/>
        <v>0</v>
      </c>
      <c r="U92" s="129" t="b">
        <f t="shared" si="15"/>
        <v>0</v>
      </c>
      <c r="V92" s="29">
        <f t="shared" si="16"/>
        <v>0</v>
      </c>
      <c r="W92" s="29">
        <f t="shared" si="17"/>
        <v>0</v>
      </c>
      <c r="X92" s="29">
        <f t="shared" si="18"/>
        <v>0</v>
      </c>
      <c r="Y92" s="29">
        <f t="shared" si="19"/>
        <v>0</v>
      </c>
    </row>
    <row r="93" spans="1:25">
      <c r="A93" s="12">
        <v>91</v>
      </c>
      <c r="B93" s="13">
        <v>42947</v>
      </c>
      <c r="C93" s="14">
        <v>6.5277777777777782E-2</v>
      </c>
      <c r="D93" s="226" t="s">
        <v>152</v>
      </c>
      <c r="E93" s="227" t="s">
        <v>537</v>
      </c>
      <c r="F93" s="33"/>
      <c r="G93" s="16"/>
      <c r="H93" s="17"/>
      <c r="I93" s="49"/>
      <c r="J93" s="17"/>
      <c r="K93" s="210"/>
      <c r="L93" s="211"/>
      <c r="M93" s="211"/>
      <c r="N93" s="211"/>
      <c r="O93" s="158"/>
      <c r="P93" s="158"/>
      <c r="Q93" s="158"/>
      <c r="R93" s="129">
        <f t="shared" si="20"/>
        <v>23.934722222222224</v>
      </c>
      <c r="S93" s="129">
        <f t="shared" si="21"/>
        <v>24</v>
      </c>
      <c r="T93" s="129" t="b">
        <f t="shared" si="14"/>
        <v>0</v>
      </c>
      <c r="U93" s="129" t="b">
        <f t="shared" si="15"/>
        <v>0</v>
      </c>
      <c r="V93" s="29">
        <f t="shared" si="16"/>
        <v>0</v>
      </c>
      <c r="W93" s="29">
        <f t="shared" si="17"/>
        <v>0</v>
      </c>
      <c r="X93" s="29">
        <f t="shared" si="18"/>
        <v>0</v>
      </c>
      <c r="Y93" s="29">
        <f t="shared" si="19"/>
        <v>0</v>
      </c>
    </row>
    <row r="94" spans="1:25">
      <c r="A94" s="12">
        <v>92</v>
      </c>
      <c r="B94" s="13">
        <v>42951</v>
      </c>
      <c r="C94" s="14">
        <v>0.54652777777777783</v>
      </c>
      <c r="D94" s="224" t="s">
        <v>51</v>
      </c>
      <c r="E94" s="188" t="s">
        <v>509</v>
      </c>
      <c r="F94" s="33"/>
      <c r="G94" s="16"/>
      <c r="H94" s="17"/>
      <c r="I94" s="49"/>
      <c r="J94" s="17"/>
      <c r="K94" s="210"/>
      <c r="L94" s="211"/>
      <c r="M94" s="211"/>
      <c r="N94" s="211"/>
      <c r="O94" s="158"/>
      <c r="P94" s="158"/>
      <c r="Q94" s="158"/>
      <c r="R94" s="129">
        <f t="shared" si="20"/>
        <v>23.453472222222221</v>
      </c>
      <c r="S94" s="129">
        <f t="shared" si="21"/>
        <v>24</v>
      </c>
      <c r="T94" s="129" t="b">
        <f t="shared" si="14"/>
        <v>0</v>
      </c>
      <c r="U94" s="129" t="b">
        <f t="shared" si="15"/>
        <v>0</v>
      </c>
      <c r="V94" s="29">
        <f t="shared" si="16"/>
        <v>0</v>
      </c>
      <c r="W94" s="29">
        <f t="shared" si="17"/>
        <v>0</v>
      </c>
      <c r="X94" s="29">
        <f t="shared" si="18"/>
        <v>0</v>
      </c>
      <c r="Y94" s="29">
        <f t="shared" si="19"/>
        <v>0</v>
      </c>
    </row>
    <row r="95" spans="1:25">
      <c r="A95" s="12">
        <v>93</v>
      </c>
      <c r="B95" s="13">
        <v>42952</v>
      </c>
      <c r="C95" s="14">
        <v>0.35416666666666669</v>
      </c>
      <c r="D95" s="224" t="s">
        <v>51</v>
      </c>
      <c r="E95" s="188" t="s">
        <v>515</v>
      </c>
      <c r="F95" s="33"/>
      <c r="G95" s="16"/>
      <c r="H95" s="17"/>
      <c r="I95" s="47"/>
      <c r="J95" s="17"/>
      <c r="K95" s="210"/>
      <c r="L95" s="211"/>
      <c r="M95" s="211"/>
      <c r="N95" s="211"/>
      <c r="O95" s="158"/>
      <c r="P95" s="158"/>
      <c r="Q95" s="158"/>
      <c r="R95" s="129">
        <f t="shared" si="20"/>
        <v>23.645833333333332</v>
      </c>
      <c r="S95" s="129">
        <f t="shared" si="21"/>
        <v>24</v>
      </c>
      <c r="T95" s="129" t="b">
        <f t="shared" si="14"/>
        <v>0</v>
      </c>
      <c r="U95" s="129" t="b">
        <f t="shared" si="15"/>
        <v>0</v>
      </c>
      <c r="V95" s="29">
        <f t="shared" si="16"/>
        <v>0</v>
      </c>
      <c r="W95" s="29">
        <f t="shared" si="17"/>
        <v>0</v>
      </c>
      <c r="X95" s="29">
        <f t="shared" si="18"/>
        <v>0</v>
      </c>
      <c r="Y95" s="29">
        <f t="shared" si="19"/>
        <v>0</v>
      </c>
    </row>
    <row r="96" spans="1:25">
      <c r="A96" s="12">
        <v>94</v>
      </c>
      <c r="B96" s="13">
        <v>42962</v>
      </c>
      <c r="C96" s="14">
        <v>0.47083333333333338</v>
      </c>
      <c r="D96" s="176" t="s">
        <v>152</v>
      </c>
      <c r="E96" s="188" t="s">
        <v>538</v>
      </c>
      <c r="F96" s="33"/>
      <c r="G96" s="16"/>
      <c r="H96" s="17"/>
      <c r="I96" s="50"/>
      <c r="J96" s="17"/>
      <c r="K96" s="210"/>
      <c r="L96" s="211"/>
      <c r="M96" s="211"/>
      <c r="N96" s="211"/>
      <c r="O96" s="158"/>
      <c r="P96" s="158"/>
      <c r="Q96" s="158"/>
      <c r="R96" s="129">
        <f t="shared" si="20"/>
        <v>23.529166666666665</v>
      </c>
      <c r="S96" s="129">
        <f t="shared" si="21"/>
        <v>24</v>
      </c>
      <c r="T96" s="129" t="b">
        <f t="shared" si="14"/>
        <v>0</v>
      </c>
      <c r="U96" s="129" t="b">
        <f t="shared" si="15"/>
        <v>0</v>
      </c>
      <c r="V96" s="29">
        <f t="shared" si="16"/>
        <v>0</v>
      </c>
      <c r="W96" s="29">
        <f t="shared" si="17"/>
        <v>0</v>
      </c>
      <c r="X96" s="29">
        <f t="shared" si="18"/>
        <v>0</v>
      </c>
      <c r="Y96" s="29">
        <f t="shared" si="19"/>
        <v>0</v>
      </c>
    </row>
    <row r="97" spans="1:25">
      <c r="A97" s="12">
        <v>95</v>
      </c>
      <c r="B97" s="13">
        <v>42964</v>
      </c>
      <c r="C97" s="14">
        <v>0.43055555555555558</v>
      </c>
      <c r="D97" s="224" t="s">
        <v>51</v>
      </c>
      <c r="E97" s="188" t="s">
        <v>511</v>
      </c>
      <c r="F97" s="33"/>
      <c r="G97" s="16"/>
      <c r="H97" s="17"/>
      <c r="I97" s="49"/>
      <c r="J97" s="17"/>
      <c r="K97" s="210"/>
      <c r="L97" s="211"/>
      <c r="M97" s="211"/>
      <c r="N97" s="211"/>
      <c r="O97" s="158"/>
      <c r="P97" s="158"/>
      <c r="Q97" s="158"/>
      <c r="R97" s="129">
        <f t="shared" si="20"/>
        <v>23.569444444444443</v>
      </c>
      <c r="S97" s="129">
        <f t="shared" si="21"/>
        <v>24</v>
      </c>
      <c r="T97" s="129" t="b">
        <f t="shared" si="14"/>
        <v>0</v>
      </c>
      <c r="U97" s="129" t="b">
        <f t="shared" si="15"/>
        <v>0</v>
      </c>
      <c r="V97" s="29">
        <f t="shared" si="16"/>
        <v>0</v>
      </c>
      <c r="W97" s="29">
        <f t="shared" si="17"/>
        <v>0</v>
      </c>
      <c r="X97" s="29">
        <f t="shared" si="18"/>
        <v>0</v>
      </c>
      <c r="Y97" s="29">
        <f t="shared" si="19"/>
        <v>0</v>
      </c>
    </row>
    <row r="98" spans="1:25">
      <c r="A98" s="12">
        <v>96</v>
      </c>
      <c r="B98" s="13">
        <v>42966</v>
      </c>
      <c r="C98" s="14">
        <v>0.97499999999999998</v>
      </c>
      <c r="D98" s="220" t="s">
        <v>51</v>
      </c>
      <c r="E98" s="188" t="s">
        <v>508</v>
      </c>
      <c r="F98" s="33"/>
      <c r="G98" s="16"/>
      <c r="H98" s="17"/>
      <c r="I98" s="49"/>
      <c r="J98" s="17"/>
      <c r="K98" s="210"/>
      <c r="L98" s="211"/>
      <c r="M98" s="211"/>
      <c r="N98" s="211"/>
      <c r="O98" s="158"/>
      <c r="P98" s="158"/>
      <c r="Q98" s="158"/>
      <c r="R98" s="129">
        <f t="shared" si="20"/>
        <v>23.024999999999999</v>
      </c>
      <c r="S98" s="129">
        <f t="shared" si="21"/>
        <v>24</v>
      </c>
      <c r="T98" s="129" t="b">
        <f t="shared" si="14"/>
        <v>0</v>
      </c>
      <c r="U98" s="129" t="b">
        <f t="shared" si="15"/>
        <v>0</v>
      </c>
      <c r="V98" s="29">
        <f t="shared" si="16"/>
        <v>0</v>
      </c>
      <c r="W98" s="29">
        <f t="shared" si="17"/>
        <v>0</v>
      </c>
      <c r="X98" s="29">
        <f t="shared" si="18"/>
        <v>0</v>
      </c>
      <c r="Y98" s="29">
        <f t="shared" si="19"/>
        <v>0</v>
      </c>
    </row>
    <row r="99" spans="1:25">
      <c r="A99" s="12">
        <v>97</v>
      </c>
      <c r="B99" s="13">
        <v>42969</v>
      </c>
      <c r="C99" s="14">
        <v>0.5493055555555556</v>
      </c>
      <c r="D99" s="226" t="s">
        <v>80</v>
      </c>
      <c r="E99" s="227" t="s">
        <v>496</v>
      </c>
      <c r="F99" s="33"/>
      <c r="G99" s="16"/>
      <c r="H99" s="17"/>
      <c r="I99" s="49"/>
      <c r="J99" s="17"/>
      <c r="K99" s="210"/>
      <c r="L99" s="211"/>
      <c r="M99" s="211"/>
      <c r="N99" s="211"/>
      <c r="O99" s="158"/>
      <c r="P99" s="158"/>
      <c r="Q99" s="158"/>
      <c r="R99" s="129">
        <f t="shared" si="20"/>
        <v>23.450694444444444</v>
      </c>
      <c r="S99" s="129">
        <f t="shared" si="21"/>
        <v>24</v>
      </c>
      <c r="T99" s="129" t="b">
        <f t="shared" si="14"/>
        <v>0</v>
      </c>
      <c r="U99" s="129" t="b">
        <f t="shared" si="15"/>
        <v>0</v>
      </c>
      <c r="V99" s="29">
        <f t="shared" si="16"/>
        <v>0</v>
      </c>
      <c r="W99" s="29">
        <f t="shared" si="17"/>
        <v>0</v>
      </c>
      <c r="X99" s="29">
        <f t="shared" si="18"/>
        <v>0</v>
      </c>
      <c r="Y99" s="29">
        <f t="shared" si="19"/>
        <v>0</v>
      </c>
    </row>
    <row r="100" spans="1:25">
      <c r="A100" s="12">
        <v>98</v>
      </c>
      <c r="B100" s="13">
        <v>42972</v>
      </c>
      <c r="C100" s="14">
        <v>0.7284722222222223</v>
      </c>
      <c r="D100" s="226" t="s">
        <v>51</v>
      </c>
      <c r="E100" s="227" t="s">
        <v>514</v>
      </c>
      <c r="F100" s="33"/>
      <c r="G100" s="16"/>
      <c r="H100" s="17"/>
      <c r="I100" s="47"/>
      <c r="J100" s="17"/>
      <c r="K100" s="210"/>
      <c r="L100" s="211"/>
      <c r="M100" s="211"/>
      <c r="N100" s="211"/>
      <c r="O100" s="158"/>
      <c r="P100" s="158"/>
      <c r="Q100" s="158"/>
      <c r="R100" s="129">
        <f t="shared" si="20"/>
        <v>23.271527777777777</v>
      </c>
      <c r="S100" s="129">
        <f t="shared" si="21"/>
        <v>24</v>
      </c>
      <c r="T100" s="129" t="b">
        <f t="shared" si="14"/>
        <v>0</v>
      </c>
      <c r="U100" s="129" t="b">
        <f t="shared" si="15"/>
        <v>0</v>
      </c>
      <c r="V100" s="29">
        <f t="shared" si="16"/>
        <v>0</v>
      </c>
      <c r="W100" s="29">
        <f t="shared" si="17"/>
        <v>0</v>
      </c>
      <c r="X100" s="29">
        <f t="shared" si="18"/>
        <v>0</v>
      </c>
      <c r="Y100" s="29">
        <f t="shared" si="19"/>
        <v>0</v>
      </c>
    </row>
    <row r="101" spans="1:25">
      <c r="A101" s="12">
        <v>99</v>
      </c>
      <c r="B101" s="13">
        <v>42975</v>
      </c>
      <c r="C101" s="14">
        <v>9.0277777777777787E-3</v>
      </c>
      <c r="D101" s="224" t="s">
        <v>152</v>
      </c>
      <c r="E101" s="188" t="s">
        <v>539</v>
      </c>
      <c r="F101" s="33"/>
      <c r="G101" s="16"/>
      <c r="H101" s="17"/>
      <c r="I101" s="47"/>
      <c r="J101" s="17"/>
      <c r="K101" s="210"/>
      <c r="L101" s="211"/>
      <c r="M101" s="211"/>
      <c r="N101" s="211"/>
      <c r="O101" s="158"/>
      <c r="P101" s="158"/>
      <c r="Q101" s="158"/>
      <c r="R101" s="129">
        <f t="shared" si="20"/>
        <v>23.990972222222222</v>
      </c>
      <c r="S101" s="129">
        <f t="shared" si="21"/>
        <v>24</v>
      </c>
      <c r="T101" s="129" t="b">
        <f t="shared" si="14"/>
        <v>0</v>
      </c>
      <c r="U101" s="129" t="b">
        <f t="shared" si="15"/>
        <v>0</v>
      </c>
      <c r="V101" s="29">
        <f t="shared" si="16"/>
        <v>0</v>
      </c>
      <c r="W101" s="29">
        <f t="shared" si="17"/>
        <v>0</v>
      </c>
      <c r="X101" s="29">
        <f t="shared" si="18"/>
        <v>0</v>
      </c>
      <c r="Y101" s="29">
        <f t="shared" si="19"/>
        <v>0</v>
      </c>
    </row>
    <row r="102" spans="1:25">
      <c r="A102" s="12">
        <v>100</v>
      </c>
      <c r="B102" s="13">
        <v>42976</v>
      </c>
      <c r="C102" s="14">
        <v>0.87222222222222223</v>
      </c>
      <c r="D102" s="220" t="s">
        <v>80</v>
      </c>
      <c r="E102" s="188" t="s">
        <v>496</v>
      </c>
      <c r="F102" s="33"/>
      <c r="G102" s="16"/>
      <c r="H102" s="17"/>
      <c r="I102" s="47"/>
      <c r="J102" s="17"/>
      <c r="K102" s="210"/>
      <c r="L102" s="211"/>
      <c r="M102" s="211"/>
      <c r="N102" s="211"/>
      <c r="O102" s="158"/>
      <c r="P102" s="158"/>
      <c r="Q102" s="158"/>
      <c r="R102" s="129">
        <f t="shared" si="20"/>
        <v>23.127777777777776</v>
      </c>
      <c r="S102" s="129">
        <f t="shared" si="21"/>
        <v>24</v>
      </c>
      <c r="T102" s="129" t="b">
        <f t="shared" si="14"/>
        <v>0</v>
      </c>
      <c r="U102" s="129" t="b">
        <f t="shared" si="15"/>
        <v>0</v>
      </c>
      <c r="V102" s="29">
        <f t="shared" si="16"/>
        <v>0</v>
      </c>
      <c r="W102" s="29">
        <f t="shared" si="17"/>
        <v>0</v>
      </c>
      <c r="X102" s="29">
        <f t="shared" si="18"/>
        <v>0</v>
      </c>
      <c r="Y102" s="29">
        <f t="shared" si="19"/>
        <v>0</v>
      </c>
    </row>
    <row r="103" spans="1:25">
      <c r="A103" s="12">
        <v>101</v>
      </c>
      <c r="B103" s="13">
        <v>42976</v>
      </c>
      <c r="C103" s="14">
        <v>0.87222222222222223</v>
      </c>
      <c r="D103" s="176" t="s">
        <v>80</v>
      </c>
      <c r="E103" s="188" t="s">
        <v>496</v>
      </c>
      <c r="F103" s="33"/>
      <c r="G103" s="16"/>
      <c r="H103" s="17"/>
      <c r="I103" s="51"/>
      <c r="J103" s="17"/>
      <c r="K103" s="210"/>
      <c r="L103" s="211"/>
      <c r="M103" s="211"/>
      <c r="N103" s="211"/>
      <c r="O103" s="158"/>
      <c r="P103" s="158"/>
      <c r="Q103" s="158"/>
      <c r="R103" s="129">
        <f t="shared" si="20"/>
        <v>23.127777777777776</v>
      </c>
      <c r="S103" s="129">
        <f t="shared" si="21"/>
        <v>24</v>
      </c>
      <c r="T103" s="129" t="b">
        <f t="shared" si="14"/>
        <v>0</v>
      </c>
      <c r="U103" s="129" t="b">
        <f t="shared" si="15"/>
        <v>0</v>
      </c>
      <c r="V103" s="29">
        <f t="shared" si="16"/>
        <v>0</v>
      </c>
      <c r="W103" s="29">
        <f t="shared" si="17"/>
        <v>0</v>
      </c>
      <c r="X103" s="29">
        <f t="shared" si="18"/>
        <v>0</v>
      </c>
      <c r="Y103" s="29">
        <f t="shared" si="19"/>
        <v>0</v>
      </c>
    </row>
    <row r="104" spans="1:25">
      <c r="A104" s="12">
        <v>102</v>
      </c>
      <c r="B104" s="13">
        <v>42977</v>
      </c>
      <c r="C104" s="14">
        <v>0.42569444444444443</v>
      </c>
      <c r="D104" s="226" t="s">
        <v>51</v>
      </c>
      <c r="E104" s="227" t="s">
        <v>509</v>
      </c>
      <c r="F104" s="33"/>
      <c r="G104" s="16"/>
      <c r="H104" s="17"/>
      <c r="I104" s="49"/>
      <c r="J104" s="17"/>
      <c r="K104" s="210"/>
      <c r="L104" s="211"/>
      <c r="M104" s="211"/>
      <c r="N104" s="211"/>
      <c r="O104" s="158"/>
      <c r="P104" s="158"/>
      <c r="Q104" s="158"/>
      <c r="R104" s="129">
        <f t="shared" si="20"/>
        <v>23.574305555555554</v>
      </c>
      <c r="S104" s="129">
        <f t="shared" si="21"/>
        <v>24</v>
      </c>
      <c r="T104" s="129" t="b">
        <f t="shared" si="14"/>
        <v>0</v>
      </c>
      <c r="U104" s="129" t="b">
        <f t="shared" si="15"/>
        <v>0</v>
      </c>
      <c r="V104" s="29">
        <f t="shared" si="16"/>
        <v>0</v>
      </c>
      <c r="W104" s="29">
        <f t="shared" si="17"/>
        <v>0</v>
      </c>
      <c r="X104" s="29">
        <f t="shared" si="18"/>
        <v>0</v>
      </c>
      <c r="Y104" s="29">
        <f t="shared" si="19"/>
        <v>0</v>
      </c>
    </row>
    <row r="105" spans="1:25">
      <c r="A105" s="12">
        <v>103</v>
      </c>
      <c r="B105" s="13">
        <v>42977</v>
      </c>
      <c r="C105" s="14">
        <v>0.4548611111111111</v>
      </c>
      <c r="D105" s="176" t="s">
        <v>152</v>
      </c>
      <c r="E105" s="188" t="s">
        <v>540</v>
      </c>
      <c r="F105" s="33"/>
      <c r="G105" s="16"/>
      <c r="H105" s="17"/>
      <c r="I105" s="50"/>
      <c r="J105" s="17"/>
      <c r="K105" s="210"/>
      <c r="L105" s="211"/>
      <c r="M105" s="211"/>
      <c r="N105" s="211"/>
      <c r="O105" s="158"/>
      <c r="P105" s="158"/>
      <c r="Q105" s="158"/>
      <c r="R105" s="129">
        <f t="shared" si="20"/>
        <v>23.545138888888889</v>
      </c>
      <c r="S105" s="129">
        <f t="shared" si="21"/>
        <v>24</v>
      </c>
      <c r="T105" s="129" t="b">
        <f t="shared" si="14"/>
        <v>0</v>
      </c>
      <c r="U105" s="129" t="b">
        <f t="shared" si="15"/>
        <v>0</v>
      </c>
      <c r="V105" s="29">
        <f t="shared" si="16"/>
        <v>0</v>
      </c>
      <c r="W105" s="29">
        <f t="shared" si="17"/>
        <v>0</v>
      </c>
      <c r="X105" s="29">
        <f t="shared" si="18"/>
        <v>0</v>
      </c>
      <c r="Y105" s="29">
        <f t="shared" si="19"/>
        <v>0</v>
      </c>
    </row>
    <row r="106" spans="1:25">
      <c r="A106" s="12">
        <v>104</v>
      </c>
      <c r="B106" s="13">
        <v>42992</v>
      </c>
      <c r="C106" s="14">
        <v>0.3833333333333333</v>
      </c>
      <c r="D106" s="226" t="s">
        <v>51</v>
      </c>
      <c r="E106" s="188" t="s">
        <v>511</v>
      </c>
      <c r="F106" s="33"/>
      <c r="G106" s="16"/>
      <c r="H106" s="17"/>
      <c r="I106" s="49"/>
      <c r="J106" s="17"/>
      <c r="K106" s="210"/>
      <c r="L106" s="211"/>
      <c r="M106" s="211"/>
      <c r="N106" s="211"/>
      <c r="O106" s="158"/>
      <c r="P106" s="158"/>
      <c r="Q106" s="158"/>
      <c r="R106" s="129">
        <f t="shared" si="20"/>
        <v>23.616666666666667</v>
      </c>
      <c r="S106" s="129">
        <f t="shared" si="21"/>
        <v>24</v>
      </c>
      <c r="T106" s="129" t="b">
        <f t="shared" si="14"/>
        <v>0</v>
      </c>
      <c r="U106" s="129" t="b">
        <f t="shared" si="15"/>
        <v>0</v>
      </c>
      <c r="V106" s="29">
        <f t="shared" si="16"/>
        <v>0</v>
      </c>
      <c r="W106" s="29">
        <f t="shared" si="17"/>
        <v>0</v>
      </c>
      <c r="X106" s="29">
        <f t="shared" si="18"/>
        <v>0</v>
      </c>
      <c r="Y106" s="29">
        <f t="shared" si="19"/>
        <v>0</v>
      </c>
    </row>
    <row r="107" spans="1:25">
      <c r="A107" s="12">
        <v>105</v>
      </c>
      <c r="B107" s="13">
        <v>42999</v>
      </c>
      <c r="C107" s="14">
        <v>0.63888888888888895</v>
      </c>
      <c r="D107" s="226" t="s">
        <v>51</v>
      </c>
      <c r="E107" s="227" t="s">
        <v>514</v>
      </c>
      <c r="F107" s="33"/>
      <c r="G107" s="16"/>
      <c r="H107" s="17"/>
      <c r="I107" s="49"/>
      <c r="J107" s="17"/>
      <c r="K107" s="210"/>
      <c r="L107" s="211"/>
      <c r="M107" s="211"/>
      <c r="N107" s="211"/>
      <c r="O107" s="158"/>
      <c r="P107" s="158"/>
      <c r="Q107" s="158"/>
      <c r="R107" s="129">
        <f t="shared" si="20"/>
        <v>23.361111111111111</v>
      </c>
      <c r="S107" s="129">
        <f t="shared" si="21"/>
        <v>24</v>
      </c>
      <c r="T107" s="129" t="b">
        <f t="shared" si="14"/>
        <v>0</v>
      </c>
      <c r="U107" s="129" t="b">
        <f t="shared" si="15"/>
        <v>0</v>
      </c>
      <c r="V107" s="29">
        <f t="shared" si="16"/>
        <v>0</v>
      </c>
      <c r="W107" s="29">
        <f t="shared" si="17"/>
        <v>0</v>
      </c>
      <c r="X107" s="29">
        <f t="shared" si="18"/>
        <v>0</v>
      </c>
      <c r="Y107" s="29">
        <f t="shared" si="19"/>
        <v>0</v>
      </c>
    </row>
    <row r="108" spans="1:25">
      <c r="A108" s="12">
        <v>106</v>
      </c>
      <c r="B108" s="13">
        <v>43001</v>
      </c>
      <c r="C108" s="14">
        <v>0.92013888888888884</v>
      </c>
      <c r="D108" s="226" t="s">
        <v>152</v>
      </c>
      <c r="E108" s="188" t="s">
        <v>541</v>
      </c>
      <c r="F108" s="33"/>
      <c r="G108" s="16"/>
      <c r="H108" s="17"/>
      <c r="I108" s="47"/>
      <c r="J108" s="17"/>
      <c r="K108" s="210"/>
      <c r="L108" s="211"/>
      <c r="M108" s="211"/>
      <c r="N108" s="211"/>
      <c r="O108" s="158"/>
      <c r="P108" s="158"/>
      <c r="Q108" s="158"/>
      <c r="R108" s="129">
        <f t="shared" si="20"/>
        <v>23.079861111111111</v>
      </c>
      <c r="S108" s="129">
        <f t="shared" si="21"/>
        <v>24</v>
      </c>
      <c r="T108" s="129" t="b">
        <f t="shared" si="14"/>
        <v>0</v>
      </c>
      <c r="U108" s="129" t="b">
        <f t="shared" si="15"/>
        <v>0</v>
      </c>
      <c r="V108" s="29">
        <f t="shared" si="16"/>
        <v>0</v>
      </c>
      <c r="W108" s="29">
        <f t="shared" si="17"/>
        <v>0</v>
      </c>
      <c r="X108" s="29">
        <f t="shared" si="18"/>
        <v>0</v>
      </c>
      <c r="Y108" s="29">
        <f t="shared" si="19"/>
        <v>0</v>
      </c>
    </row>
    <row r="109" spans="1:25">
      <c r="A109" s="12">
        <v>107</v>
      </c>
      <c r="B109" s="13">
        <v>43003</v>
      </c>
      <c r="C109" s="14">
        <v>0.78402777777777777</v>
      </c>
      <c r="D109" s="220" t="s">
        <v>80</v>
      </c>
      <c r="E109" s="188" t="s">
        <v>496</v>
      </c>
      <c r="F109" s="33"/>
      <c r="G109" s="16"/>
      <c r="H109" s="17"/>
      <c r="I109" s="49"/>
      <c r="J109" s="17"/>
      <c r="K109" s="210"/>
      <c r="L109" s="211"/>
      <c r="M109" s="211"/>
      <c r="N109" s="211"/>
      <c r="O109" s="158"/>
      <c r="P109" s="158"/>
      <c r="Q109" s="158"/>
      <c r="R109" s="129">
        <f t="shared" si="20"/>
        <v>23.215972222222224</v>
      </c>
      <c r="S109" s="129">
        <f t="shared" si="21"/>
        <v>24</v>
      </c>
      <c r="T109" s="129" t="b">
        <f t="shared" si="14"/>
        <v>0</v>
      </c>
      <c r="U109" s="129" t="b">
        <f t="shared" si="15"/>
        <v>0</v>
      </c>
      <c r="V109" s="29">
        <f t="shared" si="16"/>
        <v>0</v>
      </c>
      <c r="W109" s="29">
        <f t="shared" si="17"/>
        <v>0</v>
      </c>
      <c r="X109" s="29">
        <f t="shared" si="18"/>
        <v>0</v>
      </c>
      <c r="Y109" s="29">
        <f t="shared" si="19"/>
        <v>0</v>
      </c>
    </row>
    <row r="110" spans="1:25">
      <c r="A110" s="12">
        <v>108</v>
      </c>
      <c r="B110" s="13">
        <v>43003</v>
      </c>
      <c r="C110" s="14">
        <v>0.78402777777777777</v>
      </c>
      <c r="D110" s="226" t="s">
        <v>80</v>
      </c>
      <c r="E110" s="188" t="s">
        <v>496</v>
      </c>
      <c r="F110" s="33"/>
      <c r="G110" s="16"/>
      <c r="H110" s="17"/>
      <c r="I110" s="47"/>
      <c r="J110" s="17"/>
      <c r="K110" s="210"/>
      <c r="L110" s="211"/>
      <c r="M110" s="211"/>
      <c r="N110" s="211"/>
      <c r="O110" s="158"/>
      <c r="P110" s="158"/>
      <c r="Q110" s="158"/>
      <c r="R110" s="129">
        <f t="shared" si="20"/>
        <v>23.215972222222224</v>
      </c>
      <c r="S110" s="129">
        <f t="shared" si="21"/>
        <v>24</v>
      </c>
      <c r="T110" s="129" t="b">
        <f t="shared" si="14"/>
        <v>0</v>
      </c>
      <c r="U110" s="129" t="b">
        <f t="shared" si="15"/>
        <v>0</v>
      </c>
      <c r="V110" s="29">
        <f t="shared" si="16"/>
        <v>0</v>
      </c>
      <c r="W110" s="29">
        <f t="shared" si="17"/>
        <v>0</v>
      </c>
      <c r="X110" s="29">
        <f t="shared" si="18"/>
        <v>0</v>
      </c>
      <c r="Y110" s="29">
        <f t="shared" si="19"/>
        <v>0</v>
      </c>
    </row>
    <row r="111" spans="1:25">
      <c r="A111" s="12">
        <v>109</v>
      </c>
      <c r="B111" s="13">
        <v>43004</v>
      </c>
      <c r="C111" s="14">
        <v>0.33750000000000002</v>
      </c>
      <c r="D111" s="226" t="s">
        <v>51</v>
      </c>
      <c r="E111" s="188" t="s">
        <v>509</v>
      </c>
      <c r="F111" s="33"/>
      <c r="G111" s="16"/>
      <c r="H111" s="17"/>
      <c r="I111" s="49"/>
      <c r="J111" s="17"/>
      <c r="K111" s="210"/>
      <c r="L111" s="211"/>
      <c r="M111" s="211"/>
      <c r="N111" s="211"/>
      <c r="O111" s="158"/>
      <c r="P111" s="158"/>
      <c r="Q111" s="158"/>
      <c r="R111" s="129">
        <f t="shared" si="20"/>
        <v>23.662500000000001</v>
      </c>
      <c r="S111" s="129">
        <f t="shared" si="21"/>
        <v>24</v>
      </c>
      <c r="T111" s="129" t="b">
        <f t="shared" si="14"/>
        <v>0</v>
      </c>
      <c r="U111" s="129" t="b">
        <f t="shared" si="15"/>
        <v>0</v>
      </c>
      <c r="V111" s="29">
        <f t="shared" si="16"/>
        <v>0</v>
      </c>
      <c r="W111" s="29">
        <f t="shared" si="17"/>
        <v>0</v>
      </c>
      <c r="X111" s="29">
        <f t="shared" si="18"/>
        <v>0</v>
      </c>
      <c r="Y111" s="29">
        <f t="shared" si="19"/>
        <v>0</v>
      </c>
    </row>
    <row r="112" spans="1:25">
      <c r="A112" s="12">
        <v>110</v>
      </c>
      <c r="B112" s="13">
        <v>43004</v>
      </c>
      <c r="C112" s="14">
        <v>0.37361111111111112</v>
      </c>
      <c r="D112" s="176" t="s">
        <v>152</v>
      </c>
      <c r="E112" s="188" t="s">
        <v>542</v>
      </c>
      <c r="F112" s="33"/>
      <c r="G112" s="16"/>
      <c r="H112" s="17"/>
      <c r="I112" s="51"/>
      <c r="J112" s="17"/>
      <c r="K112" s="210"/>
      <c r="L112" s="211"/>
      <c r="M112" s="211"/>
      <c r="N112" s="211"/>
      <c r="O112" s="158"/>
      <c r="P112" s="158"/>
      <c r="Q112" s="158"/>
      <c r="R112" s="129">
        <f t="shared" si="20"/>
        <v>23.62638888888889</v>
      </c>
      <c r="S112" s="129">
        <f t="shared" si="21"/>
        <v>24</v>
      </c>
      <c r="T112" s="129" t="b">
        <f t="shared" si="14"/>
        <v>0</v>
      </c>
      <c r="U112" s="129" t="b">
        <f t="shared" si="15"/>
        <v>0</v>
      </c>
      <c r="V112" s="29">
        <f t="shared" si="16"/>
        <v>0</v>
      </c>
      <c r="W112" s="29">
        <f t="shared" si="17"/>
        <v>0</v>
      </c>
      <c r="X112" s="29">
        <f t="shared" si="18"/>
        <v>0</v>
      </c>
      <c r="Y112" s="29">
        <f t="shared" si="19"/>
        <v>0</v>
      </c>
    </row>
    <row r="113" spans="1:25">
      <c r="A113" s="12">
        <v>111</v>
      </c>
      <c r="B113" s="13">
        <v>43012</v>
      </c>
      <c r="C113" s="14">
        <v>0.35694444444444445</v>
      </c>
      <c r="D113" s="226" t="s">
        <v>51</v>
      </c>
      <c r="E113" s="227" t="s">
        <v>189</v>
      </c>
      <c r="F113" s="33"/>
      <c r="G113" s="16"/>
      <c r="H113" s="17"/>
      <c r="I113" s="47"/>
      <c r="J113" s="17"/>
      <c r="K113" s="210"/>
      <c r="L113" s="211"/>
      <c r="M113" s="211"/>
      <c r="N113" s="211"/>
      <c r="O113" s="158"/>
      <c r="P113" s="158"/>
      <c r="Q113" s="158"/>
      <c r="R113" s="129">
        <f t="shared" si="20"/>
        <v>23.643055555555556</v>
      </c>
      <c r="S113" s="129">
        <f t="shared" si="21"/>
        <v>24</v>
      </c>
      <c r="T113" s="129" t="b">
        <f t="shared" si="14"/>
        <v>0</v>
      </c>
      <c r="U113" s="129" t="b">
        <f t="shared" si="15"/>
        <v>0</v>
      </c>
      <c r="V113" s="29">
        <f t="shared" si="16"/>
        <v>0</v>
      </c>
      <c r="W113" s="29">
        <f t="shared" si="17"/>
        <v>0</v>
      </c>
      <c r="X113" s="29">
        <f t="shared" si="18"/>
        <v>0</v>
      </c>
      <c r="Y113" s="29">
        <f t="shared" si="19"/>
        <v>0</v>
      </c>
    </row>
    <row r="114" spans="1:25">
      <c r="A114" s="12">
        <v>112</v>
      </c>
      <c r="B114" s="13">
        <v>43020</v>
      </c>
      <c r="C114" s="14">
        <v>4.8611111111111112E-2</v>
      </c>
      <c r="D114" s="226" t="s">
        <v>80</v>
      </c>
      <c r="E114" s="227" t="s">
        <v>496</v>
      </c>
      <c r="F114" s="33"/>
      <c r="G114" s="16"/>
      <c r="H114" s="17"/>
      <c r="I114" s="47"/>
      <c r="J114" s="17"/>
      <c r="K114" s="210"/>
      <c r="L114" s="211"/>
      <c r="M114" s="211"/>
      <c r="N114" s="211"/>
      <c r="O114" s="158"/>
      <c r="P114" s="158"/>
      <c r="Q114" s="158"/>
      <c r="R114" s="129">
        <f t="shared" si="20"/>
        <v>23.951388888888889</v>
      </c>
      <c r="S114" s="129">
        <f t="shared" si="21"/>
        <v>24</v>
      </c>
      <c r="T114" s="129" t="b">
        <f t="shared" si="14"/>
        <v>0</v>
      </c>
      <c r="U114" s="129" t="b">
        <f t="shared" si="15"/>
        <v>0</v>
      </c>
      <c r="V114" s="29">
        <f t="shared" si="16"/>
        <v>0</v>
      </c>
      <c r="W114" s="29">
        <f t="shared" si="17"/>
        <v>0</v>
      </c>
      <c r="X114" s="29">
        <f t="shared" si="18"/>
        <v>0</v>
      </c>
      <c r="Y114" s="29">
        <f t="shared" si="19"/>
        <v>0</v>
      </c>
    </row>
    <row r="115" spans="1:25">
      <c r="A115" s="12">
        <v>113</v>
      </c>
      <c r="B115" s="13">
        <v>43020</v>
      </c>
      <c r="C115" s="14">
        <v>4.8611111111111112E-2</v>
      </c>
      <c r="D115" s="176" t="s">
        <v>80</v>
      </c>
      <c r="E115" s="188" t="s">
        <v>496</v>
      </c>
      <c r="F115" s="33"/>
      <c r="G115" s="16"/>
      <c r="H115" s="17"/>
      <c r="I115" s="51"/>
      <c r="J115" s="17"/>
      <c r="K115" s="210"/>
      <c r="L115" s="211"/>
      <c r="M115" s="211"/>
      <c r="N115" s="211"/>
      <c r="O115" s="158"/>
      <c r="P115" s="158"/>
      <c r="Q115" s="158"/>
      <c r="R115" s="129">
        <f t="shared" si="20"/>
        <v>23.951388888888889</v>
      </c>
      <c r="S115" s="129">
        <f t="shared" si="21"/>
        <v>24</v>
      </c>
      <c r="T115" s="129" t="b">
        <f t="shared" si="14"/>
        <v>0</v>
      </c>
      <c r="U115" s="129" t="b">
        <f t="shared" si="15"/>
        <v>0</v>
      </c>
      <c r="V115" s="29">
        <f t="shared" si="16"/>
        <v>0</v>
      </c>
      <c r="W115" s="29">
        <f t="shared" si="17"/>
        <v>0</v>
      </c>
      <c r="X115" s="29">
        <f t="shared" si="18"/>
        <v>0</v>
      </c>
      <c r="Y115" s="29">
        <f t="shared" si="19"/>
        <v>0</v>
      </c>
    </row>
    <row r="116" spans="1:25">
      <c r="A116" s="12">
        <v>114</v>
      </c>
      <c r="B116" s="13">
        <v>43021</v>
      </c>
      <c r="C116" s="14">
        <v>0.37708333333333338</v>
      </c>
      <c r="D116" s="224" t="s">
        <v>51</v>
      </c>
      <c r="E116" s="188" t="s">
        <v>511</v>
      </c>
      <c r="F116" s="33"/>
      <c r="G116" s="16"/>
      <c r="H116" s="17"/>
      <c r="I116" s="47"/>
      <c r="J116" s="17"/>
      <c r="K116" s="210"/>
      <c r="L116" s="211"/>
      <c r="M116" s="211"/>
      <c r="N116" s="211"/>
      <c r="O116" s="158"/>
      <c r="P116" s="158"/>
      <c r="Q116" s="158"/>
      <c r="R116" s="129">
        <f t="shared" si="20"/>
        <v>23.622916666666665</v>
      </c>
      <c r="S116" s="129">
        <f t="shared" si="21"/>
        <v>24</v>
      </c>
      <c r="T116" s="129" t="b">
        <f t="shared" si="14"/>
        <v>0</v>
      </c>
      <c r="U116" s="129" t="b">
        <f t="shared" si="15"/>
        <v>0</v>
      </c>
      <c r="V116" s="29">
        <f t="shared" si="16"/>
        <v>0</v>
      </c>
      <c r="W116" s="29">
        <f t="shared" si="17"/>
        <v>0</v>
      </c>
      <c r="X116" s="29">
        <f t="shared" si="18"/>
        <v>0</v>
      </c>
      <c r="Y116" s="29">
        <f t="shared" si="19"/>
        <v>0</v>
      </c>
    </row>
    <row r="117" spans="1:25">
      <c r="A117" s="12">
        <v>115</v>
      </c>
      <c r="B117" s="13">
        <v>43024</v>
      </c>
      <c r="C117" s="14">
        <v>0.4069444444444445</v>
      </c>
      <c r="D117" s="176" t="s">
        <v>80</v>
      </c>
      <c r="E117" s="188" t="s">
        <v>496</v>
      </c>
      <c r="F117" s="33"/>
      <c r="G117" s="16"/>
      <c r="H117" s="17"/>
      <c r="I117" s="51"/>
      <c r="J117" s="17"/>
      <c r="K117" s="210"/>
      <c r="L117" s="211"/>
      <c r="M117" s="211"/>
      <c r="N117" s="211"/>
      <c r="O117" s="158"/>
      <c r="P117" s="158"/>
      <c r="Q117" s="158"/>
      <c r="R117" s="129">
        <f t="shared" si="20"/>
        <v>23.593055555555555</v>
      </c>
      <c r="S117" s="129">
        <f t="shared" si="21"/>
        <v>24</v>
      </c>
      <c r="T117" s="129" t="b">
        <f t="shared" si="14"/>
        <v>0</v>
      </c>
      <c r="U117" s="129" t="b">
        <f t="shared" si="15"/>
        <v>0</v>
      </c>
      <c r="V117" s="29">
        <f t="shared" si="16"/>
        <v>0</v>
      </c>
      <c r="W117" s="29">
        <f t="shared" si="17"/>
        <v>0</v>
      </c>
      <c r="X117" s="29">
        <f t="shared" si="18"/>
        <v>0</v>
      </c>
      <c r="Y117" s="29">
        <f t="shared" si="19"/>
        <v>0</v>
      </c>
    </row>
    <row r="118" spans="1:25">
      <c r="A118" s="12">
        <v>116</v>
      </c>
      <c r="B118" s="13">
        <v>43024</v>
      </c>
      <c r="C118" s="14">
        <v>0.69791666666666663</v>
      </c>
      <c r="D118" s="226" t="s">
        <v>157</v>
      </c>
      <c r="E118" s="188" t="s">
        <v>446</v>
      </c>
      <c r="F118" s="33"/>
      <c r="G118" s="16"/>
      <c r="H118" s="17"/>
      <c r="I118" s="47"/>
      <c r="J118" s="17"/>
      <c r="K118" s="210"/>
      <c r="L118" s="211"/>
      <c r="M118" s="211"/>
      <c r="N118" s="211"/>
      <c r="O118" s="158"/>
      <c r="P118" s="158"/>
      <c r="Q118" s="158"/>
      <c r="R118" s="129">
        <f t="shared" si="20"/>
        <v>23.302083333333332</v>
      </c>
      <c r="S118" s="129">
        <f t="shared" si="21"/>
        <v>24</v>
      </c>
      <c r="T118" s="129" t="b">
        <f t="shared" si="14"/>
        <v>0</v>
      </c>
      <c r="U118" s="129" t="b">
        <f t="shared" si="15"/>
        <v>0</v>
      </c>
      <c r="V118" s="29">
        <f t="shared" si="16"/>
        <v>0</v>
      </c>
      <c r="W118" s="29">
        <f t="shared" si="17"/>
        <v>0</v>
      </c>
      <c r="X118" s="29">
        <f t="shared" si="18"/>
        <v>0</v>
      </c>
      <c r="Y118" s="29">
        <f t="shared" si="19"/>
        <v>0</v>
      </c>
    </row>
    <row r="119" spans="1:25">
      <c r="A119" s="12">
        <v>117</v>
      </c>
      <c r="B119" s="13">
        <v>43027</v>
      </c>
      <c r="C119" s="14">
        <v>0.58333333333333337</v>
      </c>
      <c r="D119" s="220" t="s">
        <v>51</v>
      </c>
      <c r="E119" s="188" t="s">
        <v>514</v>
      </c>
      <c r="F119" s="33"/>
      <c r="G119" s="16"/>
      <c r="H119" s="17"/>
      <c r="I119" s="47"/>
      <c r="J119" s="17"/>
      <c r="K119" s="210"/>
      <c r="L119" s="211"/>
      <c r="M119" s="211"/>
      <c r="N119" s="211"/>
      <c r="O119" s="158"/>
      <c r="P119" s="158"/>
      <c r="Q119" s="158"/>
      <c r="R119" s="129">
        <f t="shared" si="20"/>
        <v>23.416666666666668</v>
      </c>
      <c r="S119" s="129">
        <f t="shared" si="21"/>
        <v>24</v>
      </c>
      <c r="T119" s="129" t="b">
        <f t="shared" si="14"/>
        <v>0</v>
      </c>
      <c r="U119" s="129" t="b">
        <f t="shared" si="15"/>
        <v>0</v>
      </c>
      <c r="V119" s="29">
        <f t="shared" si="16"/>
        <v>0</v>
      </c>
      <c r="W119" s="29">
        <f t="shared" si="17"/>
        <v>0</v>
      </c>
      <c r="X119" s="29">
        <f t="shared" si="18"/>
        <v>0</v>
      </c>
      <c r="Y119" s="29">
        <f t="shared" si="19"/>
        <v>0</v>
      </c>
    </row>
    <row r="120" spans="1:25">
      <c r="A120" s="12">
        <v>118</v>
      </c>
      <c r="B120" s="13">
        <v>43027</v>
      </c>
      <c r="C120" s="14">
        <v>0.83194444444444438</v>
      </c>
      <c r="D120" s="176" t="s">
        <v>152</v>
      </c>
      <c r="E120" s="188" t="s">
        <v>499</v>
      </c>
      <c r="F120" s="33"/>
      <c r="G120" s="16"/>
      <c r="H120" s="17"/>
      <c r="I120" s="50"/>
      <c r="J120" s="17"/>
      <c r="K120" s="210"/>
      <c r="L120" s="211"/>
      <c r="M120" s="211"/>
      <c r="N120" s="211"/>
      <c r="O120" s="158"/>
      <c r="P120" s="158"/>
      <c r="Q120" s="158"/>
      <c r="R120" s="129">
        <f t="shared" si="20"/>
        <v>23.168055555555554</v>
      </c>
      <c r="S120" s="129">
        <f t="shared" si="21"/>
        <v>24</v>
      </c>
      <c r="T120" s="129" t="b">
        <f t="shared" si="14"/>
        <v>0</v>
      </c>
      <c r="U120" s="129" t="b">
        <f t="shared" si="15"/>
        <v>0</v>
      </c>
      <c r="V120" s="29">
        <f t="shared" si="16"/>
        <v>0</v>
      </c>
      <c r="W120" s="29">
        <f t="shared" si="17"/>
        <v>0</v>
      </c>
      <c r="X120" s="29">
        <f t="shared" si="18"/>
        <v>0</v>
      </c>
      <c r="Y120" s="29">
        <f t="shared" si="19"/>
        <v>0</v>
      </c>
    </row>
    <row r="121" spans="1:25">
      <c r="A121" s="12">
        <v>119</v>
      </c>
      <c r="B121" s="13">
        <v>43028</v>
      </c>
      <c r="C121" s="14">
        <v>0.83194444444444438</v>
      </c>
      <c r="D121" s="176" t="s">
        <v>152</v>
      </c>
      <c r="E121" s="188" t="s">
        <v>543</v>
      </c>
      <c r="F121" s="33"/>
      <c r="G121" s="16"/>
      <c r="H121" s="17"/>
      <c r="I121" s="50"/>
      <c r="J121" s="17"/>
      <c r="K121" s="210"/>
      <c r="L121" s="211"/>
      <c r="M121" s="211"/>
      <c r="N121" s="211"/>
      <c r="O121" s="158"/>
      <c r="P121" s="158"/>
      <c r="Q121" s="158"/>
      <c r="R121" s="129">
        <f t="shared" si="20"/>
        <v>23.168055555555554</v>
      </c>
      <c r="S121" s="129">
        <f t="shared" si="21"/>
        <v>24</v>
      </c>
      <c r="T121" s="129" t="b">
        <f t="shared" si="14"/>
        <v>0</v>
      </c>
      <c r="U121" s="129" t="b">
        <f t="shared" si="15"/>
        <v>0</v>
      </c>
      <c r="V121" s="29">
        <f t="shared" si="16"/>
        <v>0</v>
      </c>
      <c r="W121" s="29">
        <f t="shared" si="17"/>
        <v>0</v>
      </c>
      <c r="X121" s="29">
        <f t="shared" si="18"/>
        <v>0</v>
      </c>
      <c r="Y121" s="29">
        <f t="shared" si="19"/>
        <v>0</v>
      </c>
    </row>
    <row r="122" spans="1:25">
      <c r="A122" s="12">
        <v>120</v>
      </c>
      <c r="B122" s="13">
        <v>43031</v>
      </c>
      <c r="C122" s="14">
        <v>0.7284722222222223</v>
      </c>
      <c r="D122" s="176" t="s">
        <v>80</v>
      </c>
      <c r="E122" s="188" t="s">
        <v>496</v>
      </c>
      <c r="F122" s="33"/>
      <c r="G122" s="16"/>
      <c r="H122" s="17"/>
      <c r="I122" s="51"/>
      <c r="J122" s="17"/>
      <c r="K122" s="210"/>
      <c r="L122" s="211"/>
      <c r="M122" s="211"/>
      <c r="N122" s="211"/>
      <c r="O122" s="158"/>
      <c r="P122" s="158"/>
      <c r="Q122" s="158"/>
      <c r="R122" s="129">
        <f t="shared" si="20"/>
        <v>23.271527777777777</v>
      </c>
      <c r="S122" s="129">
        <f t="shared" si="21"/>
        <v>24</v>
      </c>
      <c r="T122" s="129" t="b">
        <f t="shared" si="14"/>
        <v>0</v>
      </c>
      <c r="U122" s="129" t="b">
        <f t="shared" si="15"/>
        <v>0</v>
      </c>
      <c r="V122" s="29">
        <f t="shared" si="16"/>
        <v>0</v>
      </c>
      <c r="W122" s="29">
        <f t="shared" si="17"/>
        <v>0</v>
      </c>
      <c r="X122" s="29">
        <f t="shared" si="18"/>
        <v>0</v>
      </c>
      <c r="Y122" s="29">
        <f t="shared" si="19"/>
        <v>0</v>
      </c>
    </row>
    <row r="123" spans="1:25">
      <c r="A123" s="12">
        <v>121</v>
      </c>
      <c r="B123" s="13">
        <v>43032</v>
      </c>
      <c r="C123" s="14">
        <v>0.28194444444444444</v>
      </c>
      <c r="D123" s="224" t="s">
        <v>51</v>
      </c>
      <c r="E123" s="188" t="s">
        <v>509</v>
      </c>
      <c r="F123" s="33"/>
      <c r="G123" s="16"/>
      <c r="H123" s="17"/>
      <c r="I123" s="47"/>
      <c r="J123" s="17"/>
      <c r="K123" s="210"/>
      <c r="L123" s="211"/>
      <c r="M123" s="211"/>
      <c r="N123" s="211"/>
      <c r="O123" s="158"/>
      <c r="P123" s="158"/>
      <c r="Q123" s="158"/>
      <c r="R123" s="129">
        <f t="shared" si="20"/>
        <v>23.718055555555555</v>
      </c>
      <c r="S123" s="129">
        <f t="shared" si="21"/>
        <v>24</v>
      </c>
      <c r="T123" s="129" t="b">
        <f t="shared" si="14"/>
        <v>0</v>
      </c>
      <c r="U123" s="129" t="b">
        <f t="shared" si="15"/>
        <v>0</v>
      </c>
      <c r="V123" s="29">
        <f t="shared" si="16"/>
        <v>0</v>
      </c>
      <c r="W123" s="29">
        <f t="shared" si="17"/>
        <v>0</v>
      </c>
      <c r="X123" s="29">
        <f t="shared" si="18"/>
        <v>0</v>
      </c>
      <c r="Y123" s="29">
        <f t="shared" si="19"/>
        <v>0</v>
      </c>
    </row>
    <row r="124" spans="1:25">
      <c r="A124" s="12">
        <v>122</v>
      </c>
      <c r="B124" s="13">
        <v>43037</v>
      </c>
      <c r="C124" s="14">
        <v>0.97430555555555554</v>
      </c>
      <c r="D124" s="176" t="s">
        <v>152</v>
      </c>
      <c r="E124" s="188" t="s">
        <v>544</v>
      </c>
      <c r="F124" s="33"/>
      <c r="G124" s="16"/>
      <c r="H124" s="17"/>
      <c r="I124" s="51"/>
      <c r="J124" s="17"/>
      <c r="K124" s="210"/>
      <c r="L124" s="211"/>
      <c r="M124" s="211"/>
      <c r="N124" s="211"/>
      <c r="O124" s="158"/>
      <c r="P124" s="158"/>
      <c r="Q124" s="158"/>
      <c r="R124" s="129">
        <f t="shared" si="20"/>
        <v>23.025694444444444</v>
      </c>
      <c r="S124" s="129">
        <f t="shared" si="21"/>
        <v>24</v>
      </c>
      <c r="T124" s="129" t="b">
        <f t="shared" si="14"/>
        <v>0</v>
      </c>
      <c r="U124" s="129" t="b">
        <f t="shared" si="15"/>
        <v>0</v>
      </c>
      <c r="V124" s="29">
        <f t="shared" si="16"/>
        <v>0</v>
      </c>
      <c r="W124" s="29">
        <f t="shared" si="17"/>
        <v>0</v>
      </c>
      <c r="X124" s="29">
        <f t="shared" si="18"/>
        <v>0</v>
      </c>
      <c r="Y124" s="29">
        <f t="shared" si="19"/>
        <v>0</v>
      </c>
    </row>
    <row r="125" spans="1:25">
      <c r="A125" s="12">
        <v>123</v>
      </c>
      <c r="B125" s="13">
        <v>43040</v>
      </c>
      <c r="C125" s="14">
        <v>0.52708333333333335</v>
      </c>
      <c r="D125" s="226" t="s">
        <v>157</v>
      </c>
      <c r="E125" s="227" t="s">
        <v>446</v>
      </c>
      <c r="F125" s="33"/>
      <c r="G125" s="16"/>
      <c r="H125" s="17"/>
      <c r="I125" s="47"/>
      <c r="J125" s="17"/>
      <c r="K125" s="210"/>
      <c r="L125" s="211"/>
      <c r="M125" s="211"/>
      <c r="N125" s="211"/>
      <c r="O125" s="158"/>
      <c r="P125" s="158"/>
      <c r="Q125" s="158"/>
      <c r="R125" s="129">
        <f t="shared" si="20"/>
        <v>23.472916666666666</v>
      </c>
      <c r="S125" s="129">
        <f t="shared" si="21"/>
        <v>24</v>
      </c>
      <c r="T125" s="129" t="b">
        <f t="shared" si="14"/>
        <v>0</v>
      </c>
      <c r="U125" s="129" t="b">
        <f t="shared" si="15"/>
        <v>0</v>
      </c>
      <c r="V125" s="29">
        <f t="shared" si="16"/>
        <v>0</v>
      </c>
      <c r="W125" s="29">
        <f t="shared" si="17"/>
        <v>0</v>
      </c>
      <c r="X125" s="29">
        <f t="shared" si="18"/>
        <v>0</v>
      </c>
      <c r="Y125" s="29">
        <f t="shared" si="19"/>
        <v>0</v>
      </c>
    </row>
    <row r="126" spans="1:25">
      <c r="A126" s="12">
        <v>124</v>
      </c>
      <c r="B126" s="13">
        <v>43051</v>
      </c>
      <c r="C126" s="14">
        <v>0.28055555555555556</v>
      </c>
      <c r="D126" s="176" t="s">
        <v>80</v>
      </c>
      <c r="E126" s="188" t="s">
        <v>496</v>
      </c>
      <c r="F126" s="33"/>
      <c r="G126" s="16"/>
      <c r="H126" s="17"/>
      <c r="I126" s="50"/>
      <c r="J126" s="17"/>
      <c r="K126" s="210"/>
      <c r="L126" s="211"/>
      <c r="M126" s="211"/>
      <c r="N126" s="211"/>
      <c r="O126" s="158"/>
      <c r="P126" s="158"/>
      <c r="Q126" s="158"/>
      <c r="R126" s="129">
        <f t="shared" si="20"/>
        <v>23.719444444444445</v>
      </c>
      <c r="S126" s="129">
        <f t="shared" si="21"/>
        <v>24</v>
      </c>
      <c r="T126" s="129" t="b">
        <f t="shared" si="14"/>
        <v>0</v>
      </c>
      <c r="U126" s="129" t="b">
        <f t="shared" si="15"/>
        <v>0</v>
      </c>
      <c r="V126" s="29">
        <f t="shared" si="16"/>
        <v>0</v>
      </c>
      <c r="W126" s="29">
        <f t="shared" si="17"/>
        <v>0</v>
      </c>
      <c r="X126" s="29">
        <f t="shared" si="18"/>
        <v>0</v>
      </c>
      <c r="Y126" s="29">
        <f t="shared" si="19"/>
        <v>0</v>
      </c>
    </row>
    <row r="127" spans="1:25">
      <c r="A127" s="12">
        <v>125</v>
      </c>
      <c r="B127" s="13">
        <v>43054</v>
      </c>
      <c r="C127" s="14">
        <v>0.45624999999999999</v>
      </c>
      <c r="D127" s="226" t="s">
        <v>51</v>
      </c>
      <c r="E127" s="227" t="s">
        <v>514</v>
      </c>
      <c r="F127" s="33"/>
      <c r="G127" s="16"/>
      <c r="H127" s="17"/>
      <c r="I127" s="47"/>
      <c r="J127" s="17"/>
      <c r="K127" s="210"/>
      <c r="L127" s="211"/>
      <c r="M127" s="211"/>
      <c r="N127" s="211"/>
      <c r="O127" s="158"/>
      <c r="P127" s="158"/>
      <c r="Q127" s="158"/>
      <c r="R127" s="129">
        <f t="shared" si="20"/>
        <v>23.543749999999999</v>
      </c>
      <c r="S127" s="129">
        <f t="shared" si="21"/>
        <v>24</v>
      </c>
      <c r="T127" s="129" t="b">
        <f t="shared" si="14"/>
        <v>0</v>
      </c>
      <c r="U127" s="129" t="b">
        <f t="shared" si="15"/>
        <v>0</v>
      </c>
      <c r="V127" s="29">
        <f t="shared" si="16"/>
        <v>0</v>
      </c>
      <c r="W127" s="29">
        <f t="shared" si="17"/>
        <v>0</v>
      </c>
      <c r="X127" s="29">
        <f t="shared" si="18"/>
        <v>0</v>
      </c>
      <c r="Y127" s="29">
        <f t="shared" si="19"/>
        <v>0</v>
      </c>
    </row>
    <row r="128" spans="1:25">
      <c r="A128" s="12">
        <v>126</v>
      </c>
      <c r="B128" s="13">
        <v>43055</v>
      </c>
      <c r="C128" s="14">
        <v>0.70486111111111116</v>
      </c>
      <c r="D128" s="176" t="s">
        <v>152</v>
      </c>
      <c r="E128" s="188" t="s">
        <v>545</v>
      </c>
      <c r="F128" s="33"/>
      <c r="G128" s="16"/>
      <c r="H128" s="17"/>
      <c r="I128" s="50"/>
      <c r="J128" s="17"/>
      <c r="K128" s="210"/>
      <c r="L128" s="211"/>
      <c r="M128" s="211"/>
      <c r="N128" s="211"/>
      <c r="O128" s="158"/>
      <c r="P128" s="158"/>
      <c r="Q128" s="158"/>
      <c r="R128" s="129">
        <f t="shared" si="20"/>
        <v>23.295138888888889</v>
      </c>
      <c r="S128" s="129">
        <f t="shared" si="21"/>
        <v>24</v>
      </c>
      <c r="T128" s="129" t="b">
        <f t="shared" si="14"/>
        <v>0</v>
      </c>
      <c r="U128" s="129" t="b">
        <f t="shared" si="15"/>
        <v>0</v>
      </c>
      <c r="V128" s="29">
        <f t="shared" si="16"/>
        <v>0</v>
      </c>
      <c r="W128" s="29">
        <f t="shared" si="17"/>
        <v>0</v>
      </c>
      <c r="X128" s="29">
        <f t="shared" si="18"/>
        <v>0</v>
      </c>
      <c r="Y128" s="29">
        <f t="shared" si="19"/>
        <v>0</v>
      </c>
    </row>
    <row r="129" spans="1:25">
      <c r="A129" s="12">
        <v>127</v>
      </c>
      <c r="B129" s="13">
        <v>43058</v>
      </c>
      <c r="C129" s="14">
        <v>0.6</v>
      </c>
      <c r="D129" s="176" t="s">
        <v>80</v>
      </c>
      <c r="E129" s="188" t="s">
        <v>496</v>
      </c>
      <c r="F129" s="33"/>
      <c r="G129" s="16"/>
      <c r="H129" s="17"/>
      <c r="I129" s="50"/>
      <c r="J129" s="17"/>
      <c r="K129" s="210"/>
      <c r="L129" s="211"/>
      <c r="M129" s="211"/>
      <c r="N129" s="211"/>
      <c r="O129" s="158"/>
      <c r="P129" s="158"/>
      <c r="Q129" s="158"/>
      <c r="R129" s="129">
        <f t="shared" si="20"/>
        <v>23.4</v>
      </c>
      <c r="S129" s="129">
        <f t="shared" si="21"/>
        <v>24</v>
      </c>
      <c r="T129" s="129" t="b">
        <f t="shared" si="14"/>
        <v>0</v>
      </c>
      <c r="U129" s="129" t="b">
        <f t="shared" si="15"/>
        <v>0</v>
      </c>
      <c r="V129" s="29">
        <f t="shared" si="16"/>
        <v>0</v>
      </c>
      <c r="W129" s="29">
        <f t="shared" si="17"/>
        <v>0</v>
      </c>
      <c r="X129" s="29">
        <f t="shared" si="18"/>
        <v>0</v>
      </c>
      <c r="Y129" s="29">
        <f t="shared" si="19"/>
        <v>0</v>
      </c>
    </row>
    <row r="130" spans="1:25">
      <c r="A130" s="12">
        <v>128</v>
      </c>
      <c r="B130" s="13">
        <v>43059</v>
      </c>
      <c r="C130" s="14">
        <v>0.15347222222222223</v>
      </c>
      <c r="D130" s="226" t="s">
        <v>51</v>
      </c>
      <c r="E130" s="188" t="s">
        <v>509</v>
      </c>
      <c r="F130" s="33"/>
      <c r="G130" s="16"/>
      <c r="H130" s="17"/>
      <c r="I130" s="47"/>
      <c r="J130" s="17"/>
      <c r="K130" s="210"/>
      <c r="L130" s="211"/>
      <c r="M130" s="211"/>
      <c r="N130" s="211"/>
      <c r="O130" s="158"/>
      <c r="P130" s="158"/>
      <c r="Q130" s="158"/>
      <c r="R130" s="129">
        <f t="shared" si="20"/>
        <v>23.846527777777776</v>
      </c>
      <c r="S130" s="129">
        <f t="shared" si="21"/>
        <v>24</v>
      </c>
      <c r="T130" s="129" t="b">
        <f t="shared" si="14"/>
        <v>0</v>
      </c>
      <c r="U130" s="129" t="b">
        <f t="shared" si="15"/>
        <v>0</v>
      </c>
      <c r="V130" s="29">
        <f t="shared" si="16"/>
        <v>0</v>
      </c>
      <c r="W130" s="29">
        <f t="shared" si="17"/>
        <v>0</v>
      </c>
      <c r="X130" s="29">
        <f t="shared" si="18"/>
        <v>0</v>
      </c>
      <c r="Y130" s="29">
        <f t="shared" si="19"/>
        <v>0</v>
      </c>
    </row>
    <row r="131" spans="1:25">
      <c r="A131" s="12">
        <v>129</v>
      </c>
      <c r="B131" s="13">
        <v>43059</v>
      </c>
      <c r="C131" s="14">
        <v>0.18263888888888891</v>
      </c>
      <c r="D131" s="176" t="s">
        <v>152</v>
      </c>
      <c r="E131" s="188" t="s">
        <v>546</v>
      </c>
      <c r="F131" s="33"/>
      <c r="G131" s="16"/>
      <c r="H131" s="17"/>
      <c r="I131" s="50"/>
      <c r="J131" s="17"/>
      <c r="K131" s="210"/>
      <c r="L131" s="211"/>
      <c r="M131" s="211"/>
      <c r="N131" s="211"/>
      <c r="O131" s="158"/>
      <c r="P131" s="158"/>
      <c r="Q131" s="158"/>
      <c r="R131" s="129">
        <f t="shared" si="20"/>
        <v>23.817361111111111</v>
      </c>
      <c r="S131" s="129">
        <f t="shared" si="21"/>
        <v>24</v>
      </c>
      <c r="T131" s="129" t="b">
        <f t="shared" si="14"/>
        <v>0</v>
      </c>
      <c r="U131" s="129" t="b">
        <f t="shared" si="15"/>
        <v>0</v>
      </c>
      <c r="V131" s="29">
        <f t="shared" si="16"/>
        <v>0</v>
      </c>
      <c r="W131" s="29">
        <f t="shared" si="17"/>
        <v>0</v>
      </c>
      <c r="X131" s="29">
        <f t="shared" si="18"/>
        <v>0</v>
      </c>
      <c r="Y131" s="29">
        <f t="shared" si="19"/>
        <v>0</v>
      </c>
    </row>
    <row r="132" spans="1:25">
      <c r="A132" s="12">
        <v>130</v>
      </c>
      <c r="B132" s="13">
        <v>43064</v>
      </c>
      <c r="C132" s="14">
        <v>0.88680555555555562</v>
      </c>
      <c r="D132" s="224" t="s">
        <v>152</v>
      </c>
      <c r="E132" s="188" t="s">
        <v>547</v>
      </c>
      <c r="F132" s="33"/>
      <c r="G132" s="16"/>
      <c r="H132" s="17"/>
      <c r="I132" s="49"/>
      <c r="J132" s="17"/>
      <c r="K132" s="210"/>
      <c r="L132" s="211"/>
      <c r="M132" s="211"/>
      <c r="N132" s="211"/>
      <c r="O132" s="158"/>
      <c r="P132" s="158"/>
      <c r="Q132" s="158"/>
      <c r="R132" s="129">
        <f t="shared" si="20"/>
        <v>23.113194444444446</v>
      </c>
      <c r="S132" s="129">
        <f t="shared" si="21"/>
        <v>24</v>
      </c>
      <c r="T132" s="129" t="b">
        <f t="shared" ref="T132:T195" si="22">IF(B132-G132=1,S132+C132)</f>
        <v>0</v>
      </c>
      <c r="U132" s="129" t="b">
        <f t="shared" ref="U132:U195" si="23">IF(B132-G132=-1,R132+H132)</f>
        <v>0</v>
      </c>
      <c r="V132" s="29">
        <f t="shared" ref="V132:V195" si="24">HOUR(T132)</f>
        <v>0</v>
      </c>
      <c r="W132" s="29">
        <f t="shared" ref="W132:W195" si="25">MINUTE(T132)</f>
        <v>0</v>
      </c>
      <c r="X132" s="29">
        <f t="shared" si="18"/>
        <v>0</v>
      </c>
      <c r="Y132" s="29">
        <f t="shared" si="19"/>
        <v>0</v>
      </c>
    </row>
    <row r="133" spans="1:25">
      <c r="A133" s="12">
        <v>131</v>
      </c>
      <c r="B133" s="13">
        <v>43067</v>
      </c>
      <c r="C133" s="14">
        <v>0.17499999999999999</v>
      </c>
      <c r="D133" s="226" t="s">
        <v>51</v>
      </c>
      <c r="E133" s="188" t="s">
        <v>189</v>
      </c>
      <c r="F133" s="33"/>
      <c r="G133" s="16"/>
      <c r="H133" s="17"/>
      <c r="I133" s="47"/>
      <c r="J133" s="17"/>
      <c r="K133" s="210"/>
      <c r="L133" s="211"/>
      <c r="M133" s="211"/>
      <c r="N133" s="211"/>
      <c r="O133" s="158"/>
      <c r="P133" s="158"/>
      <c r="Q133" s="158"/>
      <c r="R133" s="129">
        <f t="shared" si="20"/>
        <v>23.824999999999999</v>
      </c>
      <c r="S133" s="129">
        <f t="shared" si="21"/>
        <v>24</v>
      </c>
      <c r="T133" s="129" t="b">
        <f t="shared" si="22"/>
        <v>0</v>
      </c>
      <c r="U133" s="129" t="b">
        <f t="shared" si="23"/>
        <v>0</v>
      </c>
      <c r="V133" s="29">
        <f t="shared" si="24"/>
        <v>0</v>
      </c>
      <c r="W133" s="29">
        <f t="shared" si="25"/>
        <v>0</v>
      </c>
      <c r="X133" s="29">
        <f t="shared" si="18"/>
        <v>0</v>
      </c>
      <c r="Y133" s="29">
        <f t="shared" si="19"/>
        <v>0</v>
      </c>
    </row>
    <row r="134" spans="1:25">
      <c r="A134" s="12">
        <v>132</v>
      </c>
      <c r="B134" s="13">
        <v>43068</v>
      </c>
      <c r="C134" s="14">
        <v>0.38680555555555557</v>
      </c>
      <c r="D134" s="224" t="s">
        <v>157</v>
      </c>
      <c r="E134" s="188" t="s">
        <v>446</v>
      </c>
      <c r="F134" s="33"/>
      <c r="G134" s="16"/>
      <c r="H134" s="17"/>
      <c r="I134" s="49"/>
      <c r="J134" s="17"/>
      <c r="K134" s="210"/>
      <c r="L134" s="211"/>
      <c r="M134" s="211"/>
      <c r="N134" s="211"/>
      <c r="O134" s="158"/>
      <c r="P134" s="158"/>
      <c r="Q134" s="158"/>
      <c r="R134" s="129">
        <f t="shared" si="20"/>
        <v>23.613194444444446</v>
      </c>
      <c r="S134" s="129">
        <f t="shared" si="21"/>
        <v>24</v>
      </c>
      <c r="T134" s="129" t="b">
        <f t="shared" si="22"/>
        <v>0</v>
      </c>
      <c r="U134" s="129" t="b">
        <f t="shared" si="23"/>
        <v>0</v>
      </c>
      <c r="V134" s="29">
        <f t="shared" si="24"/>
        <v>0</v>
      </c>
      <c r="W134" s="29">
        <f t="shared" si="25"/>
        <v>0</v>
      </c>
      <c r="X134" s="29">
        <f t="shared" si="18"/>
        <v>0</v>
      </c>
      <c r="Y134" s="29">
        <f t="shared" si="19"/>
        <v>0</v>
      </c>
    </row>
    <row r="135" spans="1:25">
      <c r="A135" s="12">
        <v>133</v>
      </c>
      <c r="B135" s="13">
        <v>43081</v>
      </c>
      <c r="C135" s="14">
        <v>0.37222222222222223</v>
      </c>
      <c r="D135" s="226" t="s">
        <v>51</v>
      </c>
      <c r="E135" s="188" t="s">
        <v>514</v>
      </c>
      <c r="F135" s="33"/>
      <c r="G135" s="16"/>
      <c r="H135" s="17"/>
      <c r="I135" s="47"/>
      <c r="J135" s="17"/>
      <c r="K135" s="210"/>
      <c r="L135" s="211"/>
      <c r="M135" s="211"/>
      <c r="N135" s="211"/>
      <c r="O135" s="158"/>
      <c r="P135" s="158"/>
      <c r="Q135" s="158"/>
      <c r="R135" s="129">
        <f t="shared" si="20"/>
        <v>23.627777777777776</v>
      </c>
      <c r="S135" s="129">
        <f t="shared" si="21"/>
        <v>24</v>
      </c>
      <c r="T135" s="129" t="b">
        <f t="shared" si="22"/>
        <v>0</v>
      </c>
      <c r="U135" s="129" t="b">
        <f t="shared" si="23"/>
        <v>0</v>
      </c>
      <c r="V135" s="29">
        <f t="shared" si="24"/>
        <v>0</v>
      </c>
      <c r="W135" s="29">
        <f t="shared" si="25"/>
        <v>0</v>
      </c>
      <c r="X135" s="29">
        <f t="shared" si="18"/>
        <v>0</v>
      </c>
      <c r="Y135" s="29">
        <f t="shared" si="19"/>
        <v>0</v>
      </c>
    </row>
    <row r="136" spans="1:25">
      <c r="A136" s="12">
        <v>134</v>
      </c>
      <c r="B136" s="13">
        <v>43083</v>
      </c>
      <c r="C136" s="14">
        <v>0.65138888888888891</v>
      </c>
      <c r="D136" s="176" t="s">
        <v>152</v>
      </c>
      <c r="E136" s="188" t="s">
        <v>548</v>
      </c>
      <c r="F136" s="33"/>
      <c r="G136" s="16"/>
      <c r="H136" s="17"/>
      <c r="I136" s="50"/>
      <c r="J136" s="17"/>
      <c r="K136" s="210"/>
      <c r="L136" s="211"/>
      <c r="M136" s="211"/>
      <c r="N136" s="211"/>
      <c r="O136" s="158"/>
      <c r="P136" s="158"/>
      <c r="Q136" s="158"/>
      <c r="R136" s="129">
        <f t="shared" si="20"/>
        <v>23.348611111111111</v>
      </c>
      <c r="S136" s="129">
        <f t="shared" si="21"/>
        <v>24</v>
      </c>
      <c r="T136" s="129" t="b">
        <f t="shared" si="22"/>
        <v>0</v>
      </c>
      <c r="U136" s="129" t="b">
        <f t="shared" si="23"/>
        <v>0</v>
      </c>
      <c r="V136" s="29">
        <f t="shared" si="24"/>
        <v>0</v>
      </c>
      <c r="W136" s="29">
        <f t="shared" si="25"/>
        <v>0</v>
      </c>
      <c r="X136" s="29">
        <f t="shared" si="18"/>
        <v>0</v>
      </c>
      <c r="Y136" s="29">
        <f t="shared" si="19"/>
        <v>0</v>
      </c>
    </row>
    <row r="137" spans="1:25">
      <c r="A137" s="12">
        <v>135</v>
      </c>
      <c r="B137" s="13">
        <v>43085</v>
      </c>
      <c r="C137" s="14">
        <v>0.51458333333333328</v>
      </c>
      <c r="D137" s="226" t="s">
        <v>80</v>
      </c>
      <c r="E137" s="188" t="s">
        <v>496</v>
      </c>
      <c r="F137" s="33"/>
      <c r="G137" s="16"/>
      <c r="H137" s="17"/>
      <c r="I137" s="49"/>
      <c r="J137" s="17"/>
      <c r="K137" s="210"/>
      <c r="L137" s="211"/>
      <c r="M137" s="211"/>
      <c r="N137" s="211"/>
      <c r="O137" s="158"/>
      <c r="P137" s="158"/>
      <c r="Q137" s="158"/>
      <c r="R137" s="129">
        <f t="shared" si="20"/>
        <v>23.485416666666666</v>
      </c>
      <c r="S137" s="129">
        <f t="shared" si="21"/>
        <v>24</v>
      </c>
      <c r="T137" s="129" t="b">
        <f t="shared" si="22"/>
        <v>0</v>
      </c>
      <c r="U137" s="129" t="b">
        <f t="shared" si="23"/>
        <v>0</v>
      </c>
      <c r="V137" s="29">
        <f t="shared" si="24"/>
        <v>0</v>
      </c>
      <c r="W137" s="29">
        <f t="shared" si="25"/>
        <v>0</v>
      </c>
      <c r="X137" s="29">
        <f t="shared" si="18"/>
        <v>0</v>
      </c>
      <c r="Y137" s="29">
        <f t="shared" si="19"/>
        <v>0</v>
      </c>
    </row>
    <row r="138" spans="1:25">
      <c r="A138" s="12">
        <v>136</v>
      </c>
      <c r="B138" s="13">
        <v>43085</v>
      </c>
      <c r="C138" s="14">
        <v>0.51458333333333328</v>
      </c>
      <c r="D138" s="176" t="s">
        <v>80</v>
      </c>
      <c r="E138" s="188" t="s">
        <v>496</v>
      </c>
      <c r="F138" s="33"/>
      <c r="G138" s="16"/>
      <c r="H138" s="17"/>
      <c r="I138" s="51"/>
      <c r="J138" s="17"/>
      <c r="K138" s="210"/>
      <c r="L138" s="211"/>
      <c r="M138" s="211"/>
      <c r="N138" s="211"/>
      <c r="O138" s="158"/>
      <c r="P138" s="158"/>
      <c r="Q138" s="158"/>
      <c r="R138" s="129">
        <f t="shared" si="20"/>
        <v>23.485416666666666</v>
      </c>
      <c r="S138" s="129">
        <f t="shared" si="21"/>
        <v>24</v>
      </c>
      <c r="T138" s="129" t="b">
        <f t="shared" si="22"/>
        <v>0</v>
      </c>
      <c r="U138" s="129" t="b">
        <f t="shared" si="23"/>
        <v>0</v>
      </c>
      <c r="V138" s="29">
        <f t="shared" si="24"/>
        <v>0</v>
      </c>
      <c r="W138" s="29">
        <f t="shared" si="25"/>
        <v>0</v>
      </c>
      <c r="X138" s="29">
        <f t="shared" si="18"/>
        <v>0</v>
      </c>
      <c r="Y138" s="29">
        <f t="shared" si="19"/>
        <v>0</v>
      </c>
    </row>
    <row r="139" spans="1:25">
      <c r="A139" s="12">
        <v>137</v>
      </c>
      <c r="B139" s="13">
        <v>43086</v>
      </c>
      <c r="C139" s="14">
        <v>6.805555555555555E-2</v>
      </c>
      <c r="D139" s="224" t="s">
        <v>51</v>
      </c>
      <c r="E139" s="188" t="s">
        <v>509</v>
      </c>
      <c r="F139" s="33"/>
      <c r="G139" s="16"/>
      <c r="H139" s="17"/>
      <c r="I139" s="47"/>
      <c r="J139" s="17"/>
      <c r="K139" s="210"/>
      <c r="L139" s="211"/>
      <c r="M139" s="211"/>
      <c r="N139" s="211"/>
      <c r="O139" s="158"/>
      <c r="P139" s="158"/>
      <c r="Q139" s="158"/>
      <c r="R139" s="129">
        <f t="shared" si="20"/>
        <v>23.931944444444444</v>
      </c>
      <c r="S139" s="129">
        <f t="shared" si="21"/>
        <v>24</v>
      </c>
      <c r="T139" s="129" t="b">
        <f t="shared" si="22"/>
        <v>0</v>
      </c>
      <c r="U139" s="129" t="b">
        <f t="shared" si="23"/>
        <v>0</v>
      </c>
      <c r="V139" s="29">
        <f t="shared" si="24"/>
        <v>0</v>
      </c>
      <c r="W139" s="29">
        <f t="shared" si="25"/>
        <v>0</v>
      </c>
      <c r="X139" s="29">
        <f t="shared" si="18"/>
        <v>0</v>
      </c>
      <c r="Y139" s="29">
        <f t="shared" si="19"/>
        <v>0</v>
      </c>
    </row>
    <row r="140" spans="1:25">
      <c r="A140" s="12">
        <v>138</v>
      </c>
      <c r="B140" s="13">
        <v>43091</v>
      </c>
      <c r="C140" s="14">
        <v>0.80138888888888893</v>
      </c>
      <c r="D140" s="224" t="s">
        <v>152</v>
      </c>
      <c r="E140" s="188" t="s">
        <v>549</v>
      </c>
      <c r="F140" s="33"/>
      <c r="G140" s="16"/>
      <c r="H140" s="17"/>
      <c r="I140" s="49"/>
      <c r="J140" s="17"/>
      <c r="K140" s="210"/>
      <c r="L140" s="211"/>
      <c r="M140" s="211"/>
      <c r="N140" s="211"/>
      <c r="O140" s="158"/>
      <c r="P140" s="158"/>
      <c r="Q140" s="158"/>
      <c r="R140" s="129">
        <f t="shared" si="20"/>
        <v>23.198611111111113</v>
      </c>
      <c r="S140" s="129">
        <f t="shared" si="21"/>
        <v>24</v>
      </c>
      <c r="T140" s="129" t="b">
        <f t="shared" si="22"/>
        <v>0</v>
      </c>
      <c r="U140" s="129" t="b">
        <f t="shared" si="23"/>
        <v>0</v>
      </c>
      <c r="V140" s="29">
        <f t="shared" si="24"/>
        <v>0</v>
      </c>
      <c r="W140" s="29">
        <f t="shared" si="25"/>
        <v>0</v>
      </c>
      <c r="X140" s="29">
        <f t="shared" si="18"/>
        <v>0</v>
      </c>
      <c r="Y140" s="29">
        <f t="shared" si="19"/>
        <v>0</v>
      </c>
    </row>
    <row r="141" spans="1:25">
      <c r="A141" s="12">
        <v>139</v>
      </c>
      <c r="B141" s="13">
        <v>43094</v>
      </c>
      <c r="C141" s="14">
        <v>8.819444444444445E-2</v>
      </c>
      <c r="D141" s="226" t="s">
        <v>51</v>
      </c>
      <c r="E141" s="227" t="s">
        <v>189</v>
      </c>
      <c r="F141" s="33"/>
      <c r="G141" s="16"/>
      <c r="H141" s="17"/>
      <c r="I141" s="49"/>
      <c r="J141" s="17"/>
      <c r="K141" s="210"/>
      <c r="L141" s="211"/>
      <c r="M141" s="211"/>
      <c r="N141" s="211"/>
      <c r="O141" s="158"/>
      <c r="P141" s="158"/>
      <c r="Q141" s="158"/>
      <c r="R141" s="129">
        <f t="shared" si="20"/>
        <v>23.911805555555556</v>
      </c>
      <c r="S141" s="129">
        <f t="shared" si="21"/>
        <v>24</v>
      </c>
      <c r="T141" s="129" t="b">
        <f t="shared" si="22"/>
        <v>0</v>
      </c>
      <c r="U141" s="129" t="b">
        <f t="shared" si="23"/>
        <v>0</v>
      </c>
      <c r="V141" s="29">
        <f t="shared" si="24"/>
        <v>0</v>
      </c>
      <c r="W141" s="29">
        <f t="shared" si="25"/>
        <v>0</v>
      </c>
      <c r="X141" s="29">
        <f t="shared" si="18"/>
        <v>0</v>
      </c>
      <c r="Y141" s="29">
        <f t="shared" si="19"/>
        <v>0</v>
      </c>
    </row>
    <row r="142" spans="1:25">
      <c r="A142" s="12">
        <v>140</v>
      </c>
      <c r="B142" s="13">
        <v>43095</v>
      </c>
      <c r="C142" s="14">
        <v>4.6527777777777779E-2</v>
      </c>
      <c r="D142" s="224" t="s">
        <v>152</v>
      </c>
      <c r="E142" s="225" t="s">
        <v>550</v>
      </c>
      <c r="F142" s="33"/>
      <c r="G142" s="16"/>
      <c r="H142" s="17"/>
      <c r="I142" s="49"/>
      <c r="J142" s="17"/>
      <c r="K142" s="210"/>
      <c r="L142" s="211"/>
      <c r="M142" s="211"/>
      <c r="N142" s="211"/>
      <c r="O142" s="158"/>
      <c r="P142" s="158"/>
      <c r="Q142" s="158"/>
      <c r="R142" s="129">
        <f t="shared" si="20"/>
        <v>23.953472222222221</v>
      </c>
      <c r="S142" s="129">
        <f t="shared" si="21"/>
        <v>24</v>
      </c>
      <c r="T142" s="129" t="b">
        <f t="shared" si="22"/>
        <v>0</v>
      </c>
      <c r="U142" s="129" t="b">
        <f t="shared" si="23"/>
        <v>0</v>
      </c>
      <c r="V142" s="29">
        <f t="shared" si="24"/>
        <v>0</v>
      </c>
      <c r="W142" s="29">
        <f t="shared" si="25"/>
        <v>0</v>
      </c>
      <c r="X142" s="29">
        <f t="shared" si="18"/>
        <v>0</v>
      </c>
      <c r="Y142" s="29">
        <f t="shared" si="19"/>
        <v>0</v>
      </c>
    </row>
    <row r="143" spans="1:25">
      <c r="A143" s="12">
        <v>141</v>
      </c>
      <c r="B143" s="13">
        <v>43095</v>
      </c>
      <c r="C143" s="14">
        <v>0.29236111111111113</v>
      </c>
      <c r="D143" s="224" t="s">
        <v>157</v>
      </c>
      <c r="E143" s="188" t="s">
        <v>446</v>
      </c>
      <c r="F143" s="33"/>
      <c r="G143" s="16"/>
      <c r="H143" s="17"/>
      <c r="I143" s="47"/>
      <c r="J143" s="17"/>
      <c r="K143" s="210"/>
      <c r="L143" s="211"/>
      <c r="M143" s="211"/>
      <c r="N143" s="211"/>
      <c r="O143" s="158"/>
      <c r="P143" s="158"/>
      <c r="Q143" s="158"/>
      <c r="R143" s="129">
        <f t="shared" si="20"/>
        <v>23.707638888888887</v>
      </c>
      <c r="S143" s="129">
        <f t="shared" si="21"/>
        <v>24</v>
      </c>
      <c r="T143" s="129" t="b">
        <f t="shared" si="22"/>
        <v>0</v>
      </c>
      <c r="U143" s="129" t="b">
        <f t="shared" si="23"/>
        <v>0</v>
      </c>
      <c r="V143" s="29">
        <f t="shared" si="24"/>
        <v>0</v>
      </c>
      <c r="W143" s="29">
        <f t="shared" si="25"/>
        <v>0</v>
      </c>
      <c r="X143" s="29">
        <f t="shared" si="18"/>
        <v>0</v>
      </c>
      <c r="Y143" s="29">
        <f t="shared" si="19"/>
        <v>0</v>
      </c>
    </row>
    <row r="144" spans="1:25">
      <c r="A144" s="12">
        <v>142</v>
      </c>
      <c r="B144" s="13">
        <v>43099</v>
      </c>
      <c r="C144" s="14">
        <v>4.8611111111111112E-2</v>
      </c>
      <c r="D144" s="176" t="s">
        <v>152</v>
      </c>
      <c r="E144" s="188" t="s">
        <v>551</v>
      </c>
      <c r="F144" s="33"/>
      <c r="G144" s="16"/>
      <c r="H144" s="17"/>
      <c r="I144" s="51"/>
      <c r="J144" s="17"/>
      <c r="K144" s="210"/>
      <c r="L144" s="211"/>
      <c r="M144" s="211"/>
      <c r="N144" s="211"/>
      <c r="O144" s="158"/>
      <c r="P144" s="158"/>
      <c r="Q144" s="158"/>
      <c r="R144" s="129">
        <f t="shared" si="20"/>
        <v>23.951388888888889</v>
      </c>
      <c r="S144" s="129">
        <f t="shared" si="21"/>
        <v>24</v>
      </c>
      <c r="T144" s="129" t="b">
        <f t="shared" si="22"/>
        <v>0</v>
      </c>
      <c r="U144" s="129" t="b">
        <f t="shared" si="23"/>
        <v>0</v>
      </c>
      <c r="V144" s="29">
        <f t="shared" si="24"/>
        <v>0</v>
      </c>
      <c r="W144" s="29">
        <f t="shared" si="25"/>
        <v>0</v>
      </c>
      <c r="X144" s="29">
        <f t="shared" ref="X144:X207" si="26">HOUR(U144)</f>
        <v>0</v>
      </c>
      <c r="Y144" s="29">
        <f t="shared" ref="Y144:Y207" si="27">MINUTE(U144)</f>
        <v>0</v>
      </c>
    </row>
    <row r="145" spans="1:25">
      <c r="A145" s="12">
        <v>143</v>
      </c>
      <c r="B145" s="13"/>
      <c r="C145" s="14"/>
      <c r="D145" s="176"/>
      <c r="E145" s="188"/>
      <c r="F145" s="33"/>
      <c r="G145" s="16"/>
      <c r="H145" s="17"/>
      <c r="I145" s="50"/>
      <c r="J145" s="17"/>
      <c r="K145" s="210"/>
      <c r="L145" s="211"/>
      <c r="M145" s="211"/>
      <c r="N145" s="211"/>
      <c r="O145" s="158"/>
      <c r="P145" s="158"/>
      <c r="Q145" s="158"/>
      <c r="R145" s="129">
        <f t="shared" si="20"/>
        <v>24</v>
      </c>
      <c r="S145" s="129">
        <f t="shared" si="21"/>
        <v>24</v>
      </c>
      <c r="T145" s="129" t="b">
        <f t="shared" si="22"/>
        <v>0</v>
      </c>
      <c r="U145" s="129" t="b">
        <f t="shared" si="23"/>
        <v>0</v>
      </c>
      <c r="V145" s="29">
        <f t="shared" si="24"/>
        <v>0</v>
      </c>
      <c r="W145" s="29">
        <f t="shared" si="25"/>
        <v>0</v>
      </c>
      <c r="X145" s="29">
        <f t="shared" si="26"/>
        <v>0</v>
      </c>
      <c r="Y145" s="29">
        <f t="shared" si="27"/>
        <v>0</v>
      </c>
    </row>
    <row r="146" spans="1:25">
      <c r="A146" s="12">
        <v>144</v>
      </c>
      <c r="B146" s="13"/>
      <c r="C146" s="14"/>
      <c r="D146" s="224"/>
      <c r="E146" s="188"/>
      <c r="F146" s="33"/>
      <c r="G146" s="16"/>
      <c r="H146" s="17"/>
      <c r="I146" s="47"/>
      <c r="J146" s="17"/>
      <c r="K146" s="210"/>
      <c r="L146" s="211"/>
      <c r="M146" s="211"/>
      <c r="N146" s="211"/>
      <c r="O146" s="158"/>
      <c r="P146" s="158"/>
      <c r="Q146" s="158"/>
      <c r="R146" s="129">
        <f t="shared" si="20"/>
        <v>24</v>
      </c>
      <c r="S146" s="129">
        <f t="shared" si="21"/>
        <v>24</v>
      </c>
      <c r="T146" s="129" t="b">
        <f t="shared" si="22"/>
        <v>0</v>
      </c>
      <c r="U146" s="129" t="b">
        <f t="shared" si="23"/>
        <v>0</v>
      </c>
      <c r="V146" s="29">
        <f t="shared" si="24"/>
        <v>0</v>
      </c>
      <c r="W146" s="29">
        <f t="shared" si="25"/>
        <v>0</v>
      </c>
      <c r="X146" s="29">
        <f t="shared" si="26"/>
        <v>0</v>
      </c>
      <c r="Y146" s="29">
        <f t="shared" si="27"/>
        <v>0</v>
      </c>
    </row>
    <row r="147" spans="1:25">
      <c r="A147" s="12">
        <v>145</v>
      </c>
      <c r="B147" s="13"/>
      <c r="C147" s="14"/>
      <c r="D147" s="176"/>
      <c r="E147" s="188"/>
      <c r="F147" s="33"/>
      <c r="G147" s="16"/>
      <c r="H147" s="17"/>
      <c r="I147" s="51"/>
      <c r="J147" s="17"/>
      <c r="K147" s="210"/>
      <c r="L147" s="211"/>
      <c r="M147" s="211"/>
      <c r="N147" s="211"/>
      <c r="O147" s="158"/>
      <c r="P147" s="158"/>
      <c r="Q147" s="158"/>
      <c r="R147" s="129">
        <f t="shared" si="20"/>
        <v>24</v>
      </c>
      <c r="S147" s="129">
        <f t="shared" si="21"/>
        <v>24</v>
      </c>
      <c r="T147" s="129" t="b">
        <f t="shared" si="22"/>
        <v>0</v>
      </c>
      <c r="U147" s="129" t="b">
        <f t="shared" si="23"/>
        <v>0</v>
      </c>
      <c r="V147" s="29">
        <f t="shared" si="24"/>
        <v>0</v>
      </c>
      <c r="W147" s="29">
        <f t="shared" si="25"/>
        <v>0</v>
      </c>
      <c r="X147" s="29">
        <f t="shared" si="26"/>
        <v>0</v>
      </c>
      <c r="Y147" s="29">
        <f t="shared" si="27"/>
        <v>0</v>
      </c>
    </row>
    <row r="148" spans="1:25">
      <c r="A148" s="12">
        <v>146</v>
      </c>
      <c r="B148" s="13"/>
      <c r="C148" s="14"/>
      <c r="D148" s="176"/>
      <c r="E148" s="188"/>
      <c r="F148" s="33"/>
      <c r="G148" s="16"/>
      <c r="H148" s="17"/>
      <c r="I148" s="50"/>
      <c r="J148" s="17"/>
      <c r="K148" s="210"/>
      <c r="L148" s="211"/>
      <c r="M148" s="211"/>
      <c r="N148" s="211"/>
      <c r="O148" s="158"/>
      <c r="P148" s="158"/>
      <c r="Q148" s="158"/>
      <c r="R148" s="129">
        <f t="shared" si="20"/>
        <v>24</v>
      </c>
      <c r="S148" s="129">
        <f t="shared" si="21"/>
        <v>24</v>
      </c>
      <c r="T148" s="129" t="b">
        <f t="shared" si="22"/>
        <v>0</v>
      </c>
      <c r="U148" s="129" t="b">
        <f t="shared" si="23"/>
        <v>0</v>
      </c>
      <c r="V148" s="29">
        <f t="shared" si="24"/>
        <v>0</v>
      </c>
      <c r="W148" s="29">
        <f t="shared" si="25"/>
        <v>0</v>
      </c>
      <c r="X148" s="29">
        <f t="shared" si="26"/>
        <v>0</v>
      </c>
      <c r="Y148" s="29">
        <f t="shared" si="27"/>
        <v>0</v>
      </c>
    </row>
    <row r="149" spans="1:25">
      <c r="A149" s="12">
        <v>147</v>
      </c>
      <c r="B149" s="13"/>
      <c r="C149" s="14"/>
      <c r="D149" s="226"/>
      <c r="E149" s="188"/>
      <c r="F149" s="33"/>
      <c r="G149" s="16"/>
      <c r="H149" s="17"/>
      <c r="I149" s="49"/>
      <c r="J149" s="17"/>
      <c r="K149" s="210"/>
      <c r="L149" s="211"/>
      <c r="M149" s="211"/>
      <c r="N149" s="211"/>
      <c r="O149" s="158"/>
      <c r="P149" s="158"/>
      <c r="Q149" s="158"/>
      <c r="R149" s="129">
        <f t="shared" si="20"/>
        <v>24</v>
      </c>
      <c r="S149" s="129">
        <f t="shared" si="21"/>
        <v>24</v>
      </c>
      <c r="T149" s="129" t="b">
        <f t="shared" si="22"/>
        <v>0</v>
      </c>
      <c r="U149" s="129" t="b">
        <f t="shared" si="23"/>
        <v>0</v>
      </c>
      <c r="V149" s="29">
        <f t="shared" si="24"/>
        <v>0</v>
      </c>
      <c r="W149" s="29">
        <f t="shared" si="25"/>
        <v>0</v>
      </c>
      <c r="X149" s="29">
        <f t="shared" si="26"/>
        <v>0</v>
      </c>
      <c r="Y149" s="29">
        <f t="shared" si="27"/>
        <v>0</v>
      </c>
    </row>
    <row r="150" spans="1:25">
      <c r="A150" s="12">
        <v>148</v>
      </c>
      <c r="B150" s="13"/>
      <c r="C150" s="14"/>
      <c r="D150" s="176"/>
      <c r="E150" s="188"/>
      <c r="F150" s="33"/>
      <c r="G150" s="16"/>
      <c r="H150" s="17"/>
      <c r="I150" s="50"/>
      <c r="J150" s="17"/>
      <c r="K150" s="210"/>
      <c r="L150" s="211"/>
      <c r="M150" s="211"/>
      <c r="N150" s="211"/>
      <c r="O150" s="158"/>
      <c r="P150" s="158"/>
      <c r="Q150" s="158"/>
      <c r="R150" s="129">
        <f t="shared" si="20"/>
        <v>24</v>
      </c>
      <c r="S150" s="129">
        <f t="shared" si="21"/>
        <v>24</v>
      </c>
      <c r="T150" s="129" t="b">
        <f t="shared" si="22"/>
        <v>0</v>
      </c>
      <c r="U150" s="129" t="b">
        <f t="shared" si="23"/>
        <v>0</v>
      </c>
      <c r="V150" s="29">
        <f t="shared" si="24"/>
        <v>0</v>
      </c>
      <c r="W150" s="29">
        <f t="shared" si="25"/>
        <v>0</v>
      </c>
      <c r="X150" s="29">
        <f t="shared" si="26"/>
        <v>0</v>
      </c>
      <c r="Y150" s="29">
        <f t="shared" si="27"/>
        <v>0</v>
      </c>
    </row>
    <row r="151" spans="1:25">
      <c r="A151" s="12">
        <v>149</v>
      </c>
      <c r="B151" s="13"/>
      <c r="C151" s="14"/>
      <c r="D151" s="176"/>
      <c r="E151" s="188"/>
      <c r="F151" s="33"/>
      <c r="G151" s="16"/>
      <c r="H151" s="17"/>
      <c r="I151" s="50"/>
      <c r="J151" s="17"/>
      <c r="K151" s="210"/>
      <c r="L151" s="211"/>
      <c r="M151" s="211"/>
      <c r="N151" s="211"/>
      <c r="O151" s="158"/>
      <c r="P151" s="158"/>
      <c r="Q151" s="158"/>
      <c r="R151" s="129">
        <f t="shared" si="20"/>
        <v>24</v>
      </c>
      <c r="S151" s="129">
        <f t="shared" si="21"/>
        <v>24</v>
      </c>
      <c r="T151" s="129" t="b">
        <f t="shared" si="22"/>
        <v>0</v>
      </c>
      <c r="U151" s="129" t="b">
        <f t="shared" si="23"/>
        <v>0</v>
      </c>
      <c r="V151" s="29">
        <f t="shared" si="24"/>
        <v>0</v>
      </c>
      <c r="W151" s="29">
        <f t="shared" si="25"/>
        <v>0</v>
      </c>
      <c r="X151" s="29">
        <f t="shared" si="26"/>
        <v>0</v>
      </c>
      <c r="Y151" s="29">
        <f t="shared" si="27"/>
        <v>0</v>
      </c>
    </row>
    <row r="152" spans="1:25">
      <c r="A152" s="12">
        <v>150</v>
      </c>
      <c r="B152" s="13"/>
      <c r="C152" s="14"/>
      <c r="D152" s="176"/>
      <c r="E152" s="188"/>
      <c r="F152" s="33"/>
      <c r="G152" s="16"/>
      <c r="H152" s="17"/>
      <c r="I152" s="50"/>
      <c r="J152" s="17"/>
      <c r="K152" s="210"/>
      <c r="L152" s="211"/>
      <c r="M152" s="211"/>
      <c r="N152" s="211"/>
      <c r="O152" s="158"/>
      <c r="P152" s="158"/>
      <c r="Q152" s="158"/>
      <c r="R152" s="129">
        <f t="shared" si="20"/>
        <v>24</v>
      </c>
      <c r="S152" s="129">
        <f t="shared" si="21"/>
        <v>24</v>
      </c>
      <c r="T152" s="129" t="b">
        <f t="shared" si="22"/>
        <v>0</v>
      </c>
      <c r="U152" s="129" t="b">
        <f t="shared" si="23"/>
        <v>0</v>
      </c>
      <c r="V152" s="29">
        <f t="shared" si="24"/>
        <v>0</v>
      </c>
      <c r="W152" s="29">
        <f t="shared" si="25"/>
        <v>0</v>
      </c>
      <c r="X152" s="29">
        <f t="shared" si="26"/>
        <v>0</v>
      </c>
      <c r="Y152" s="29">
        <f t="shared" si="27"/>
        <v>0</v>
      </c>
    </row>
    <row r="153" spans="1:25">
      <c r="A153" s="12">
        <v>151</v>
      </c>
      <c r="B153" s="13"/>
      <c r="C153" s="14"/>
      <c r="D153" s="226"/>
      <c r="E153" s="227"/>
      <c r="F153" s="33"/>
      <c r="G153" s="16"/>
      <c r="H153" s="17"/>
      <c r="I153" s="49"/>
      <c r="J153" s="17"/>
      <c r="K153" s="210"/>
      <c r="L153" s="211"/>
      <c r="M153" s="211"/>
      <c r="N153" s="211"/>
      <c r="O153" s="158"/>
      <c r="P153" s="158"/>
      <c r="Q153" s="158"/>
      <c r="R153" s="129">
        <f t="shared" si="20"/>
        <v>24</v>
      </c>
      <c r="S153" s="129">
        <f t="shared" si="21"/>
        <v>24</v>
      </c>
      <c r="T153" s="129" t="b">
        <f t="shared" si="22"/>
        <v>0</v>
      </c>
      <c r="U153" s="129" t="b">
        <f t="shared" si="23"/>
        <v>0</v>
      </c>
      <c r="V153" s="29">
        <f t="shared" si="24"/>
        <v>0</v>
      </c>
      <c r="W153" s="29">
        <f t="shared" si="25"/>
        <v>0</v>
      </c>
      <c r="X153" s="29">
        <f t="shared" si="26"/>
        <v>0</v>
      </c>
      <c r="Y153" s="29">
        <f t="shared" si="27"/>
        <v>0</v>
      </c>
    </row>
    <row r="154" spans="1:25">
      <c r="A154" s="12">
        <v>152</v>
      </c>
      <c r="B154" s="41"/>
      <c r="C154" s="102"/>
      <c r="D154" s="178"/>
      <c r="E154" s="60"/>
      <c r="F154" s="156"/>
      <c r="G154" s="41"/>
      <c r="H154" s="102"/>
      <c r="I154" s="157"/>
      <c r="J154" s="102"/>
      <c r="K154" s="194"/>
      <c r="L154" s="202"/>
      <c r="M154" s="202"/>
      <c r="N154" s="202"/>
      <c r="O154" s="158"/>
      <c r="P154" s="158"/>
      <c r="Q154" s="158"/>
      <c r="R154" s="129">
        <f t="shared" si="20"/>
        <v>24</v>
      </c>
      <c r="S154" s="129">
        <f t="shared" si="21"/>
        <v>24</v>
      </c>
      <c r="T154" s="129" t="b">
        <f t="shared" si="22"/>
        <v>0</v>
      </c>
      <c r="U154" s="129" t="b">
        <f t="shared" si="23"/>
        <v>0</v>
      </c>
      <c r="V154" s="29">
        <f t="shared" si="24"/>
        <v>0</v>
      </c>
      <c r="W154" s="29">
        <f t="shared" si="25"/>
        <v>0</v>
      </c>
      <c r="X154" s="29">
        <f t="shared" si="26"/>
        <v>0</v>
      </c>
      <c r="Y154" s="29">
        <f t="shared" si="27"/>
        <v>0</v>
      </c>
    </row>
    <row r="155" spans="1:25">
      <c r="A155" s="12">
        <v>153</v>
      </c>
      <c r="B155" s="41"/>
      <c r="C155" s="102"/>
      <c r="D155" s="180"/>
      <c r="E155" s="60"/>
      <c r="F155" s="156"/>
      <c r="G155" s="41"/>
      <c r="H155" s="102"/>
      <c r="I155" s="161"/>
      <c r="J155" s="102"/>
      <c r="K155" s="194"/>
      <c r="L155" s="202"/>
      <c r="M155" s="202"/>
      <c r="N155" s="202"/>
      <c r="O155" s="158"/>
      <c r="P155" s="158"/>
      <c r="Q155" s="158"/>
      <c r="R155" s="129">
        <f t="shared" ref="R155:R218" si="28">24-C155</f>
        <v>24</v>
      </c>
      <c r="S155" s="129">
        <f t="shared" ref="S155:S218" si="29">24-H155</f>
        <v>24</v>
      </c>
      <c r="T155" s="129" t="b">
        <f t="shared" si="22"/>
        <v>0</v>
      </c>
      <c r="U155" s="129" t="b">
        <f t="shared" si="23"/>
        <v>0</v>
      </c>
      <c r="V155" s="29">
        <f t="shared" si="24"/>
        <v>0</v>
      </c>
      <c r="W155" s="29">
        <f t="shared" si="25"/>
        <v>0</v>
      </c>
      <c r="X155" s="29">
        <f t="shared" si="26"/>
        <v>0</v>
      </c>
      <c r="Y155" s="29">
        <f t="shared" si="27"/>
        <v>0</v>
      </c>
    </row>
    <row r="156" spans="1:25">
      <c r="A156" s="12">
        <v>154</v>
      </c>
      <c r="B156" s="41"/>
      <c r="C156" s="102"/>
      <c r="D156" s="180"/>
      <c r="E156" s="60"/>
      <c r="F156" s="156"/>
      <c r="G156" s="41"/>
      <c r="H156" s="102"/>
      <c r="I156" s="60"/>
      <c r="J156" s="102"/>
      <c r="K156" s="194"/>
      <c r="L156" s="202"/>
      <c r="M156" s="202"/>
      <c r="N156" s="202"/>
      <c r="O156" s="158"/>
      <c r="P156" s="158"/>
      <c r="Q156" s="158"/>
      <c r="R156" s="129">
        <f t="shared" si="28"/>
        <v>24</v>
      </c>
      <c r="S156" s="129">
        <f t="shared" si="29"/>
        <v>24</v>
      </c>
      <c r="T156" s="129" t="b">
        <f t="shared" si="22"/>
        <v>0</v>
      </c>
      <c r="U156" s="129" t="b">
        <f t="shared" si="23"/>
        <v>0</v>
      </c>
      <c r="V156" s="29">
        <f t="shared" si="24"/>
        <v>0</v>
      </c>
      <c r="W156" s="29">
        <f t="shared" si="25"/>
        <v>0</v>
      </c>
      <c r="X156" s="29">
        <f t="shared" si="26"/>
        <v>0</v>
      </c>
      <c r="Y156" s="29">
        <f t="shared" si="27"/>
        <v>0</v>
      </c>
    </row>
    <row r="157" spans="1:25">
      <c r="A157" s="12">
        <v>155</v>
      </c>
      <c r="B157" s="41"/>
      <c r="C157" s="102"/>
      <c r="D157" s="180"/>
      <c r="E157" s="60"/>
      <c r="F157" s="156"/>
      <c r="G157" s="41"/>
      <c r="H157" s="102"/>
      <c r="I157" s="60"/>
      <c r="J157" s="102"/>
      <c r="K157" s="194"/>
      <c r="L157" s="202"/>
      <c r="M157" s="202"/>
      <c r="N157" s="202"/>
      <c r="O157" s="158"/>
      <c r="P157" s="158"/>
      <c r="Q157" s="158"/>
      <c r="R157" s="129">
        <f t="shared" si="28"/>
        <v>24</v>
      </c>
      <c r="S157" s="129">
        <f t="shared" si="29"/>
        <v>24</v>
      </c>
      <c r="T157" s="129" t="b">
        <f t="shared" si="22"/>
        <v>0</v>
      </c>
      <c r="U157" s="129" t="b">
        <f t="shared" si="23"/>
        <v>0</v>
      </c>
      <c r="V157" s="29">
        <f t="shared" si="24"/>
        <v>0</v>
      </c>
      <c r="W157" s="29">
        <f t="shared" si="25"/>
        <v>0</v>
      </c>
      <c r="X157" s="29">
        <f t="shared" si="26"/>
        <v>0</v>
      </c>
      <c r="Y157" s="29">
        <f t="shared" si="27"/>
        <v>0</v>
      </c>
    </row>
    <row r="158" spans="1:25">
      <c r="A158" s="12">
        <v>156</v>
      </c>
      <c r="B158" s="41"/>
      <c r="C158" s="102"/>
      <c r="D158" s="179"/>
      <c r="E158" s="60"/>
      <c r="F158" s="156"/>
      <c r="G158" s="41"/>
      <c r="H158" s="102"/>
      <c r="I158" s="157"/>
      <c r="J158" s="102"/>
      <c r="K158" s="194"/>
      <c r="L158" s="202"/>
      <c r="M158" s="202"/>
      <c r="N158" s="202"/>
      <c r="O158" s="158"/>
      <c r="P158" s="158"/>
      <c r="Q158" s="158"/>
      <c r="R158" s="129">
        <f t="shared" si="28"/>
        <v>24</v>
      </c>
      <c r="S158" s="129">
        <f t="shared" si="29"/>
        <v>24</v>
      </c>
      <c r="T158" s="129" t="b">
        <f t="shared" si="22"/>
        <v>0</v>
      </c>
      <c r="U158" s="129" t="b">
        <f t="shared" si="23"/>
        <v>0</v>
      </c>
      <c r="V158" s="29">
        <f t="shared" si="24"/>
        <v>0</v>
      </c>
      <c r="W158" s="29">
        <f t="shared" si="25"/>
        <v>0</v>
      </c>
      <c r="X158" s="29">
        <f t="shared" si="26"/>
        <v>0</v>
      </c>
      <c r="Y158" s="29">
        <f t="shared" si="27"/>
        <v>0</v>
      </c>
    </row>
    <row r="159" spans="1:25">
      <c r="A159" s="12">
        <v>157</v>
      </c>
      <c r="B159" s="41"/>
      <c r="C159" s="102"/>
      <c r="D159" s="180"/>
      <c r="E159" s="60"/>
      <c r="F159" s="156"/>
      <c r="G159" s="41"/>
      <c r="H159" s="102"/>
      <c r="I159" s="60"/>
      <c r="J159" s="102"/>
      <c r="K159" s="194"/>
      <c r="L159" s="202"/>
      <c r="M159" s="202"/>
      <c r="N159" s="202"/>
      <c r="O159" s="158"/>
      <c r="P159" s="158"/>
      <c r="Q159" s="158"/>
      <c r="R159" s="129">
        <f t="shared" si="28"/>
        <v>24</v>
      </c>
      <c r="S159" s="129">
        <f t="shared" si="29"/>
        <v>24</v>
      </c>
      <c r="T159" s="129" t="b">
        <f t="shared" si="22"/>
        <v>0</v>
      </c>
      <c r="U159" s="129" t="b">
        <f t="shared" si="23"/>
        <v>0</v>
      </c>
      <c r="V159" s="29">
        <f t="shared" si="24"/>
        <v>0</v>
      </c>
      <c r="W159" s="29">
        <f t="shared" si="25"/>
        <v>0</v>
      </c>
      <c r="X159" s="29">
        <f t="shared" si="26"/>
        <v>0</v>
      </c>
      <c r="Y159" s="29">
        <f t="shared" si="27"/>
        <v>0</v>
      </c>
    </row>
    <row r="160" spans="1:25">
      <c r="A160" s="12">
        <v>158</v>
      </c>
      <c r="B160" s="41"/>
      <c r="C160" s="102"/>
      <c r="D160" s="178"/>
      <c r="E160" s="60"/>
      <c r="F160" s="156"/>
      <c r="G160" s="41"/>
      <c r="H160" s="102"/>
      <c r="I160" s="157"/>
      <c r="J160" s="102"/>
      <c r="K160" s="194"/>
      <c r="L160" s="202"/>
      <c r="M160" s="202"/>
      <c r="N160" s="202"/>
      <c r="O160" s="158"/>
      <c r="P160" s="158"/>
      <c r="Q160" s="158"/>
      <c r="R160" s="129">
        <f t="shared" si="28"/>
        <v>24</v>
      </c>
      <c r="S160" s="129">
        <f t="shared" si="29"/>
        <v>24</v>
      </c>
      <c r="T160" s="129" t="b">
        <f t="shared" si="22"/>
        <v>0</v>
      </c>
      <c r="U160" s="129" t="b">
        <f t="shared" si="23"/>
        <v>0</v>
      </c>
      <c r="V160" s="29">
        <f t="shared" si="24"/>
        <v>0</v>
      </c>
      <c r="W160" s="29">
        <f t="shared" si="25"/>
        <v>0</v>
      </c>
      <c r="X160" s="29">
        <f t="shared" si="26"/>
        <v>0</v>
      </c>
      <c r="Y160" s="29">
        <f t="shared" si="27"/>
        <v>0</v>
      </c>
    </row>
    <row r="161" spans="1:25">
      <c r="A161" s="12">
        <v>159</v>
      </c>
      <c r="B161" s="41"/>
      <c r="C161" s="102"/>
      <c r="D161" s="178"/>
      <c r="E161" s="60"/>
      <c r="F161" s="156"/>
      <c r="G161" s="41"/>
      <c r="H161" s="102"/>
      <c r="I161" s="157"/>
      <c r="J161" s="102"/>
      <c r="K161" s="194"/>
      <c r="L161" s="202"/>
      <c r="M161" s="202"/>
      <c r="N161" s="202"/>
      <c r="O161" s="158"/>
      <c r="P161" s="158"/>
      <c r="Q161" s="158"/>
      <c r="R161" s="129">
        <f t="shared" si="28"/>
        <v>24</v>
      </c>
      <c r="S161" s="129">
        <f t="shared" si="29"/>
        <v>24</v>
      </c>
      <c r="T161" s="129" t="b">
        <f t="shared" si="22"/>
        <v>0</v>
      </c>
      <c r="U161" s="129" t="b">
        <f t="shared" si="23"/>
        <v>0</v>
      </c>
      <c r="V161" s="29">
        <f t="shared" si="24"/>
        <v>0</v>
      </c>
      <c r="W161" s="29">
        <f t="shared" si="25"/>
        <v>0</v>
      </c>
      <c r="X161" s="29">
        <f t="shared" si="26"/>
        <v>0</v>
      </c>
      <c r="Y161" s="29">
        <f t="shared" si="27"/>
        <v>0</v>
      </c>
    </row>
    <row r="162" spans="1:25">
      <c r="A162" s="12">
        <v>160</v>
      </c>
      <c r="B162" s="41"/>
      <c r="C162" s="102"/>
      <c r="D162" s="179"/>
      <c r="E162" s="189"/>
      <c r="F162" s="156"/>
      <c r="G162" s="41"/>
      <c r="H162" s="102"/>
      <c r="I162" s="157"/>
      <c r="J162" s="102"/>
      <c r="K162" s="194"/>
      <c r="L162" s="202"/>
      <c r="M162" s="202"/>
      <c r="N162" s="202"/>
      <c r="O162" s="158"/>
      <c r="P162" s="158"/>
      <c r="Q162" s="158"/>
      <c r="R162" s="129">
        <f t="shared" si="28"/>
        <v>24</v>
      </c>
      <c r="S162" s="129">
        <f t="shared" si="29"/>
        <v>24</v>
      </c>
      <c r="T162" s="129" t="b">
        <f t="shared" si="22"/>
        <v>0</v>
      </c>
      <c r="U162" s="129" t="b">
        <f t="shared" si="23"/>
        <v>0</v>
      </c>
      <c r="V162" s="29">
        <f t="shared" si="24"/>
        <v>0</v>
      </c>
      <c r="W162" s="29">
        <f t="shared" si="25"/>
        <v>0</v>
      </c>
      <c r="X162" s="29">
        <f t="shared" si="26"/>
        <v>0</v>
      </c>
      <c r="Y162" s="29">
        <f t="shared" si="27"/>
        <v>0</v>
      </c>
    </row>
    <row r="163" spans="1:25">
      <c r="A163" s="12">
        <v>161</v>
      </c>
      <c r="B163" s="41"/>
      <c r="C163" s="102"/>
      <c r="D163" s="180"/>
      <c r="E163" s="60"/>
      <c r="F163" s="156"/>
      <c r="G163" s="41"/>
      <c r="H163" s="102"/>
      <c r="I163" s="60"/>
      <c r="J163" s="102"/>
      <c r="K163" s="194"/>
      <c r="L163" s="202"/>
      <c r="M163" s="202"/>
      <c r="N163" s="202"/>
      <c r="O163" s="158"/>
      <c r="P163" s="158"/>
      <c r="Q163" s="158"/>
      <c r="R163" s="129">
        <f t="shared" si="28"/>
        <v>24</v>
      </c>
      <c r="S163" s="129">
        <f t="shared" si="29"/>
        <v>24</v>
      </c>
      <c r="T163" s="129" t="b">
        <f t="shared" si="22"/>
        <v>0</v>
      </c>
      <c r="U163" s="129" t="b">
        <f t="shared" si="23"/>
        <v>0</v>
      </c>
      <c r="V163" s="29">
        <f t="shared" si="24"/>
        <v>0</v>
      </c>
      <c r="W163" s="29">
        <f t="shared" si="25"/>
        <v>0</v>
      </c>
      <c r="X163" s="29">
        <f t="shared" si="26"/>
        <v>0</v>
      </c>
      <c r="Y163" s="29">
        <f t="shared" si="27"/>
        <v>0</v>
      </c>
    </row>
    <row r="164" spans="1:25">
      <c r="A164" s="12">
        <v>162</v>
      </c>
      <c r="B164" s="41"/>
      <c r="C164" s="102"/>
      <c r="D164" s="180"/>
      <c r="E164" s="60"/>
      <c r="F164" s="156"/>
      <c r="G164" s="41"/>
      <c r="H164" s="102"/>
      <c r="I164" s="60"/>
      <c r="J164" s="102"/>
      <c r="K164" s="194"/>
      <c r="L164" s="202"/>
      <c r="M164" s="202"/>
      <c r="N164" s="202"/>
      <c r="O164" s="158"/>
      <c r="P164" s="158"/>
      <c r="Q164" s="158"/>
      <c r="R164" s="129">
        <f t="shared" si="28"/>
        <v>24</v>
      </c>
      <c r="S164" s="129">
        <f t="shared" si="29"/>
        <v>24</v>
      </c>
      <c r="T164" s="129" t="b">
        <f t="shared" si="22"/>
        <v>0</v>
      </c>
      <c r="U164" s="129" t="b">
        <f t="shared" si="23"/>
        <v>0</v>
      </c>
      <c r="V164" s="29">
        <f t="shared" si="24"/>
        <v>0</v>
      </c>
      <c r="W164" s="29">
        <f t="shared" si="25"/>
        <v>0</v>
      </c>
      <c r="X164" s="29">
        <f t="shared" si="26"/>
        <v>0</v>
      </c>
      <c r="Y164" s="29">
        <f t="shared" si="27"/>
        <v>0</v>
      </c>
    </row>
    <row r="165" spans="1:25">
      <c r="A165" s="12">
        <v>163</v>
      </c>
      <c r="B165" s="41"/>
      <c r="C165" s="102"/>
      <c r="D165" s="178"/>
      <c r="E165" s="60"/>
      <c r="F165" s="156"/>
      <c r="G165" s="41"/>
      <c r="H165" s="102"/>
      <c r="I165" s="160"/>
      <c r="J165" s="102"/>
      <c r="K165" s="194"/>
      <c r="L165" s="202"/>
      <c r="M165" s="202"/>
      <c r="N165" s="202"/>
      <c r="O165" s="158"/>
      <c r="P165" s="158"/>
      <c r="Q165" s="158"/>
      <c r="R165" s="129">
        <f t="shared" si="28"/>
        <v>24</v>
      </c>
      <c r="S165" s="129">
        <f t="shared" si="29"/>
        <v>24</v>
      </c>
      <c r="T165" s="129" t="b">
        <f t="shared" si="22"/>
        <v>0</v>
      </c>
      <c r="U165" s="129" t="b">
        <f t="shared" si="23"/>
        <v>0</v>
      </c>
      <c r="V165" s="29">
        <f t="shared" si="24"/>
        <v>0</v>
      </c>
      <c r="W165" s="29">
        <f t="shared" si="25"/>
        <v>0</v>
      </c>
      <c r="X165" s="29">
        <f t="shared" si="26"/>
        <v>0</v>
      </c>
      <c r="Y165" s="29">
        <f t="shared" si="27"/>
        <v>0</v>
      </c>
    </row>
    <row r="166" spans="1:25">
      <c r="A166" s="12">
        <v>164</v>
      </c>
      <c r="B166" s="41"/>
      <c r="C166" s="102"/>
      <c r="D166" s="180"/>
      <c r="E166" s="60"/>
      <c r="F166" s="156"/>
      <c r="G166" s="41"/>
      <c r="H166" s="102"/>
      <c r="I166" s="60"/>
      <c r="J166" s="102"/>
      <c r="K166" s="194"/>
      <c r="L166" s="202"/>
      <c r="M166" s="202"/>
      <c r="N166" s="202"/>
      <c r="O166" s="158"/>
      <c r="P166" s="158"/>
      <c r="Q166" s="158"/>
      <c r="R166" s="129">
        <f t="shared" si="28"/>
        <v>24</v>
      </c>
      <c r="S166" s="129">
        <f t="shared" si="29"/>
        <v>24</v>
      </c>
      <c r="T166" s="129" t="b">
        <f t="shared" si="22"/>
        <v>0</v>
      </c>
      <c r="U166" s="129" t="b">
        <f t="shared" si="23"/>
        <v>0</v>
      </c>
      <c r="V166" s="29">
        <f t="shared" si="24"/>
        <v>0</v>
      </c>
      <c r="W166" s="29">
        <f t="shared" si="25"/>
        <v>0</v>
      </c>
      <c r="X166" s="29">
        <f t="shared" si="26"/>
        <v>0</v>
      </c>
      <c r="Y166" s="29">
        <f t="shared" si="27"/>
        <v>0</v>
      </c>
    </row>
    <row r="167" spans="1:25">
      <c r="A167" s="12">
        <v>165</v>
      </c>
      <c r="B167" s="41"/>
      <c r="C167" s="102"/>
      <c r="D167" s="179"/>
      <c r="E167" s="60"/>
      <c r="F167" s="156"/>
      <c r="G167" s="41"/>
      <c r="H167" s="102"/>
      <c r="I167" s="160"/>
      <c r="J167" s="102"/>
      <c r="K167" s="194"/>
      <c r="L167" s="202"/>
      <c r="M167" s="202"/>
      <c r="N167" s="202"/>
      <c r="O167" s="158"/>
      <c r="P167" s="158"/>
      <c r="Q167" s="158"/>
      <c r="R167" s="129">
        <f t="shared" si="28"/>
        <v>24</v>
      </c>
      <c r="S167" s="129">
        <f t="shared" si="29"/>
        <v>24</v>
      </c>
      <c r="T167" s="129" t="b">
        <f t="shared" si="22"/>
        <v>0</v>
      </c>
      <c r="U167" s="129" t="b">
        <f t="shared" si="23"/>
        <v>0</v>
      </c>
      <c r="V167" s="29">
        <f t="shared" si="24"/>
        <v>0</v>
      </c>
      <c r="W167" s="29">
        <f t="shared" si="25"/>
        <v>0</v>
      </c>
      <c r="X167" s="29">
        <f t="shared" si="26"/>
        <v>0</v>
      </c>
      <c r="Y167" s="29">
        <f t="shared" si="27"/>
        <v>0</v>
      </c>
    </row>
    <row r="168" spans="1:25">
      <c r="A168" s="12">
        <v>166</v>
      </c>
      <c r="B168" s="41"/>
      <c r="C168" s="102"/>
      <c r="D168" s="180"/>
      <c r="E168" s="60"/>
      <c r="F168" s="156"/>
      <c r="G168" s="41"/>
      <c r="H168" s="102"/>
      <c r="I168" s="60"/>
      <c r="J168" s="102"/>
      <c r="K168" s="194"/>
      <c r="L168" s="202"/>
      <c r="M168" s="202"/>
      <c r="N168" s="202"/>
      <c r="O168" s="158"/>
      <c r="P168" s="158"/>
      <c r="Q168" s="158"/>
      <c r="R168" s="129">
        <f t="shared" si="28"/>
        <v>24</v>
      </c>
      <c r="S168" s="129">
        <f t="shared" si="29"/>
        <v>24</v>
      </c>
      <c r="T168" s="129" t="b">
        <f t="shared" si="22"/>
        <v>0</v>
      </c>
      <c r="U168" s="129" t="b">
        <f t="shared" si="23"/>
        <v>0</v>
      </c>
      <c r="V168" s="29">
        <f t="shared" si="24"/>
        <v>0</v>
      </c>
      <c r="W168" s="29">
        <f t="shared" si="25"/>
        <v>0</v>
      </c>
      <c r="X168" s="29">
        <f t="shared" si="26"/>
        <v>0</v>
      </c>
      <c r="Y168" s="29">
        <f t="shared" si="27"/>
        <v>0</v>
      </c>
    </row>
    <row r="169" spans="1:25">
      <c r="A169" s="12">
        <v>167</v>
      </c>
      <c r="B169" s="41"/>
      <c r="C169" s="102"/>
      <c r="D169" s="177"/>
      <c r="E169" s="60"/>
      <c r="F169" s="156"/>
      <c r="G169" s="41"/>
      <c r="H169" s="102"/>
      <c r="I169" s="160"/>
      <c r="J169" s="102"/>
      <c r="K169" s="194"/>
      <c r="L169" s="202"/>
      <c r="M169" s="202"/>
      <c r="N169" s="202"/>
      <c r="O169" s="158"/>
      <c r="P169" s="158"/>
      <c r="Q169" s="158"/>
      <c r="R169" s="129">
        <f t="shared" si="28"/>
        <v>24</v>
      </c>
      <c r="S169" s="129">
        <f t="shared" si="29"/>
        <v>24</v>
      </c>
      <c r="T169" s="129" t="b">
        <f t="shared" si="22"/>
        <v>0</v>
      </c>
      <c r="U169" s="129" t="b">
        <f t="shared" si="23"/>
        <v>0</v>
      </c>
      <c r="V169" s="29">
        <f t="shared" si="24"/>
        <v>0</v>
      </c>
      <c r="W169" s="29">
        <f t="shared" si="25"/>
        <v>0</v>
      </c>
      <c r="X169" s="29">
        <f t="shared" si="26"/>
        <v>0</v>
      </c>
      <c r="Y169" s="29">
        <f t="shared" si="27"/>
        <v>0</v>
      </c>
    </row>
    <row r="170" spans="1:25">
      <c r="A170" s="12">
        <v>168</v>
      </c>
      <c r="B170" s="41"/>
      <c r="C170" s="102"/>
      <c r="D170" s="180"/>
      <c r="E170" s="60"/>
      <c r="F170" s="156"/>
      <c r="G170" s="41"/>
      <c r="H170" s="102"/>
      <c r="I170" s="161"/>
      <c r="J170" s="102"/>
      <c r="K170" s="194"/>
      <c r="L170" s="202"/>
      <c r="M170" s="202"/>
      <c r="N170" s="202"/>
      <c r="O170" s="158"/>
      <c r="P170" s="158"/>
      <c r="Q170" s="158"/>
      <c r="R170" s="129">
        <f t="shared" si="28"/>
        <v>24</v>
      </c>
      <c r="S170" s="129">
        <f t="shared" si="29"/>
        <v>24</v>
      </c>
      <c r="T170" s="129" t="b">
        <f t="shared" si="22"/>
        <v>0</v>
      </c>
      <c r="U170" s="129" t="b">
        <f t="shared" si="23"/>
        <v>0</v>
      </c>
      <c r="V170" s="29">
        <f t="shared" si="24"/>
        <v>0</v>
      </c>
      <c r="W170" s="29">
        <f t="shared" si="25"/>
        <v>0</v>
      </c>
      <c r="X170" s="29">
        <f t="shared" si="26"/>
        <v>0</v>
      </c>
      <c r="Y170" s="29">
        <f t="shared" si="27"/>
        <v>0</v>
      </c>
    </row>
    <row r="171" spans="1:25">
      <c r="A171" s="12">
        <v>169</v>
      </c>
      <c r="B171" s="41"/>
      <c r="C171" s="102"/>
      <c r="D171" s="178"/>
      <c r="E171" s="60"/>
      <c r="F171" s="156"/>
      <c r="G171" s="41"/>
      <c r="H171" s="102"/>
      <c r="I171" s="157"/>
      <c r="J171" s="102"/>
      <c r="K171" s="194"/>
      <c r="L171" s="202"/>
      <c r="M171" s="202"/>
      <c r="N171" s="202"/>
      <c r="O171" s="158"/>
      <c r="P171" s="158"/>
      <c r="Q171" s="158"/>
      <c r="R171" s="129">
        <f t="shared" si="28"/>
        <v>24</v>
      </c>
      <c r="S171" s="129">
        <f t="shared" si="29"/>
        <v>24</v>
      </c>
      <c r="T171" s="129" t="b">
        <f t="shared" si="22"/>
        <v>0</v>
      </c>
      <c r="U171" s="129" t="b">
        <f t="shared" si="23"/>
        <v>0</v>
      </c>
      <c r="V171" s="29">
        <f t="shared" si="24"/>
        <v>0</v>
      </c>
      <c r="W171" s="29">
        <f t="shared" si="25"/>
        <v>0</v>
      </c>
      <c r="X171" s="29">
        <f t="shared" si="26"/>
        <v>0</v>
      </c>
      <c r="Y171" s="29">
        <f t="shared" si="27"/>
        <v>0</v>
      </c>
    </row>
    <row r="172" spans="1:25">
      <c r="A172" s="12">
        <v>170</v>
      </c>
      <c r="B172" s="41"/>
      <c r="C172" s="102"/>
      <c r="D172" s="177"/>
      <c r="E172" s="60"/>
      <c r="F172" s="156"/>
      <c r="G172" s="41"/>
      <c r="H172" s="102"/>
      <c r="I172" s="160"/>
      <c r="J172" s="102"/>
      <c r="K172" s="194"/>
      <c r="L172" s="202"/>
      <c r="M172" s="202"/>
      <c r="N172" s="202"/>
      <c r="O172" s="158"/>
      <c r="P172" s="158"/>
      <c r="Q172" s="158"/>
      <c r="R172" s="129">
        <f t="shared" si="28"/>
        <v>24</v>
      </c>
      <c r="S172" s="129">
        <f t="shared" si="29"/>
        <v>24</v>
      </c>
      <c r="T172" s="129" t="b">
        <f t="shared" si="22"/>
        <v>0</v>
      </c>
      <c r="U172" s="129" t="b">
        <f t="shared" si="23"/>
        <v>0</v>
      </c>
      <c r="V172" s="29">
        <f t="shared" si="24"/>
        <v>0</v>
      </c>
      <c r="W172" s="29">
        <f t="shared" si="25"/>
        <v>0</v>
      </c>
      <c r="X172" s="29">
        <f t="shared" si="26"/>
        <v>0</v>
      </c>
      <c r="Y172" s="29">
        <f t="shared" si="27"/>
        <v>0</v>
      </c>
    </row>
    <row r="173" spans="1:25">
      <c r="A173" s="12">
        <v>171</v>
      </c>
      <c r="B173" s="41"/>
      <c r="C173" s="102"/>
      <c r="D173" s="177"/>
      <c r="E173" s="60"/>
      <c r="F173" s="156"/>
      <c r="G173" s="41"/>
      <c r="H173" s="102"/>
      <c r="I173" s="157"/>
      <c r="J173" s="102"/>
      <c r="K173" s="194"/>
      <c r="L173" s="202"/>
      <c r="M173" s="202"/>
      <c r="N173" s="202"/>
      <c r="O173" s="158"/>
      <c r="P173" s="158"/>
      <c r="Q173" s="158"/>
      <c r="R173" s="129">
        <f t="shared" si="28"/>
        <v>24</v>
      </c>
      <c r="S173" s="129">
        <f t="shared" si="29"/>
        <v>24</v>
      </c>
      <c r="T173" s="129" t="b">
        <f t="shared" si="22"/>
        <v>0</v>
      </c>
      <c r="U173" s="129" t="b">
        <f t="shared" si="23"/>
        <v>0</v>
      </c>
      <c r="V173" s="29">
        <f t="shared" si="24"/>
        <v>0</v>
      </c>
      <c r="W173" s="29">
        <f t="shared" si="25"/>
        <v>0</v>
      </c>
      <c r="X173" s="29">
        <f t="shared" si="26"/>
        <v>0</v>
      </c>
      <c r="Y173" s="29">
        <f t="shared" si="27"/>
        <v>0</v>
      </c>
    </row>
    <row r="174" spans="1:25">
      <c r="A174" s="12">
        <v>172</v>
      </c>
      <c r="B174" s="41"/>
      <c r="C174" s="102"/>
      <c r="D174" s="180"/>
      <c r="E174" s="60"/>
      <c r="F174" s="156"/>
      <c r="G174" s="41"/>
      <c r="H174" s="102"/>
      <c r="I174" s="60"/>
      <c r="J174" s="102"/>
      <c r="K174" s="194"/>
      <c r="L174" s="202"/>
      <c r="M174" s="202"/>
      <c r="N174" s="202"/>
      <c r="O174" s="158"/>
      <c r="P174" s="158"/>
      <c r="Q174" s="158"/>
      <c r="R174" s="129">
        <f t="shared" si="28"/>
        <v>24</v>
      </c>
      <c r="S174" s="129">
        <f t="shared" si="29"/>
        <v>24</v>
      </c>
      <c r="T174" s="129" t="b">
        <f t="shared" si="22"/>
        <v>0</v>
      </c>
      <c r="U174" s="129" t="b">
        <f t="shared" si="23"/>
        <v>0</v>
      </c>
      <c r="V174" s="29">
        <f t="shared" si="24"/>
        <v>0</v>
      </c>
      <c r="W174" s="29">
        <f t="shared" si="25"/>
        <v>0</v>
      </c>
      <c r="X174" s="29">
        <f t="shared" si="26"/>
        <v>0</v>
      </c>
      <c r="Y174" s="29">
        <f t="shared" si="27"/>
        <v>0</v>
      </c>
    </row>
    <row r="175" spans="1:25">
      <c r="A175" s="12">
        <v>173</v>
      </c>
      <c r="B175" s="41"/>
      <c r="C175" s="102"/>
      <c r="D175" s="180"/>
      <c r="E175" s="60"/>
      <c r="F175" s="156"/>
      <c r="G175" s="41"/>
      <c r="H175" s="102"/>
      <c r="I175" s="161"/>
      <c r="J175" s="102"/>
      <c r="K175" s="194"/>
      <c r="L175" s="202"/>
      <c r="M175" s="202"/>
      <c r="N175" s="202"/>
      <c r="O175" s="158"/>
      <c r="P175" s="158"/>
      <c r="Q175" s="158"/>
      <c r="R175" s="129">
        <f t="shared" si="28"/>
        <v>24</v>
      </c>
      <c r="S175" s="129">
        <f t="shared" si="29"/>
        <v>24</v>
      </c>
      <c r="T175" s="129" t="b">
        <f t="shared" si="22"/>
        <v>0</v>
      </c>
      <c r="U175" s="129" t="b">
        <f t="shared" si="23"/>
        <v>0</v>
      </c>
      <c r="V175" s="29">
        <f t="shared" si="24"/>
        <v>0</v>
      </c>
      <c r="W175" s="29">
        <f t="shared" si="25"/>
        <v>0</v>
      </c>
      <c r="X175" s="29">
        <f t="shared" si="26"/>
        <v>0</v>
      </c>
      <c r="Y175" s="29">
        <f t="shared" si="27"/>
        <v>0</v>
      </c>
    </row>
    <row r="176" spans="1:25">
      <c r="A176" s="12">
        <v>174</v>
      </c>
      <c r="B176" s="41"/>
      <c r="C176" s="102"/>
      <c r="D176" s="180"/>
      <c r="E176" s="60"/>
      <c r="F176" s="156"/>
      <c r="G176" s="41"/>
      <c r="H176" s="102"/>
      <c r="I176" s="60"/>
      <c r="J176" s="102"/>
      <c r="K176" s="194"/>
      <c r="L176" s="202"/>
      <c r="M176" s="202"/>
      <c r="N176" s="202"/>
      <c r="O176" s="158"/>
      <c r="P176" s="158"/>
      <c r="Q176" s="158"/>
      <c r="R176" s="129">
        <f t="shared" si="28"/>
        <v>24</v>
      </c>
      <c r="S176" s="129">
        <f t="shared" si="29"/>
        <v>24</v>
      </c>
      <c r="T176" s="129" t="b">
        <f t="shared" si="22"/>
        <v>0</v>
      </c>
      <c r="U176" s="129" t="b">
        <f t="shared" si="23"/>
        <v>0</v>
      </c>
      <c r="V176" s="29">
        <f t="shared" si="24"/>
        <v>0</v>
      </c>
      <c r="W176" s="29">
        <f t="shared" si="25"/>
        <v>0</v>
      </c>
      <c r="X176" s="29">
        <f t="shared" si="26"/>
        <v>0</v>
      </c>
      <c r="Y176" s="29">
        <f t="shared" si="27"/>
        <v>0</v>
      </c>
    </row>
    <row r="177" spans="1:25">
      <c r="A177" s="12">
        <v>175</v>
      </c>
      <c r="B177" s="41"/>
      <c r="C177" s="102"/>
      <c r="D177" s="180"/>
      <c r="E177" s="60"/>
      <c r="F177" s="156"/>
      <c r="G177" s="41"/>
      <c r="H177" s="102"/>
      <c r="I177" s="60"/>
      <c r="J177" s="102"/>
      <c r="K177" s="194"/>
      <c r="L177" s="202"/>
      <c r="M177" s="202"/>
      <c r="N177" s="202"/>
      <c r="O177" s="158"/>
      <c r="P177" s="158"/>
      <c r="Q177" s="158"/>
      <c r="R177" s="129">
        <f t="shared" si="28"/>
        <v>24</v>
      </c>
      <c r="S177" s="129">
        <f t="shared" si="29"/>
        <v>24</v>
      </c>
      <c r="T177" s="129" t="b">
        <f t="shared" si="22"/>
        <v>0</v>
      </c>
      <c r="U177" s="129" t="b">
        <f t="shared" si="23"/>
        <v>0</v>
      </c>
      <c r="V177" s="29">
        <f t="shared" si="24"/>
        <v>0</v>
      </c>
      <c r="W177" s="29">
        <f t="shared" si="25"/>
        <v>0</v>
      </c>
      <c r="X177" s="29">
        <f t="shared" si="26"/>
        <v>0</v>
      </c>
      <c r="Y177" s="29">
        <f t="shared" si="27"/>
        <v>0</v>
      </c>
    </row>
    <row r="178" spans="1:25">
      <c r="A178" s="12">
        <v>176</v>
      </c>
      <c r="B178" s="41"/>
      <c r="C178" s="102"/>
      <c r="D178" s="180"/>
      <c r="E178" s="60"/>
      <c r="F178" s="156"/>
      <c r="G178" s="41"/>
      <c r="H178" s="102"/>
      <c r="I178" s="60"/>
      <c r="J178" s="102"/>
      <c r="K178" s="194"/>
      <c r="L178" s="202"/>
      <c r="M178" s="202"/>
      <c r="N178" s="202"/>
      <c r="O178" s="158"/>
      <c r="P178" s="158"/>
      <c r="Q178" s="158"/>
      <c r="R178" s="129">
        <f t="shared" si="28"/>
        <v>24</v>
      </c>
      <c r="S178" s="129">
        <f t="shared" si="29"/>
        <v>24</v>
      </c>
      <c r="T178" s="129" t="b">
        <f t="shared" si="22"/>
        <v>0</v>
      </c>
      <c r="U178" s="129" t="b">
        <f t="shared" si="23"/>
        <v>0</v>
      </c>
      <c r="V178" s="29">
        <f t="shared" si="24"/>
        <v>0</v>
      </c>
      <c r="W178" s="29">
        <f t="shared" si="25"/>
        <v>0</v>
      </c>
      <c r="X178" s="29">
        <f t="shared" si="26"/>
        <v>0</v>
      </c>
      <c r="Y178" s="29">
        <f t="shared" si="27"/>
        <v>0</v>
      </c>
    </row>
    <row r="179" spans="1:25">
      <c r="A179" s="12">
        <v>177</v>
      </c>
      <c r="B179" s="41"/>
      <c r="C179" s="102"/>
      <c r="D179" s="180"/>
      <c r="E179" s="60"/>
      <c r="F179" s="156"/>
      <c r="G179" s="41"/>
      <c r="H179" s="102"/>
      <c r="I179" s="60"/>
      <c r="J179" s="102"/>
      <c r="K179" s="194"/>
      <c r="L179" s="202"/>
      <c r="M179" s="202"/>
      <c r="N179" s="202"/>
      <c r="O179" s="158"/>
      <c r="P179" s="158"/>
      <c r="Q179" s="158"/>
      <c r="R179" s="129">
        <f t="shared" si="28"/>
        <v>24</v>
      </c>
      <c r="S179" s="129">
        <f t="shared" si="29"/>
        <v>24</v>
      </c>
      <c r="T179" s="129" t="b">
        <f t="shared" si="22"/>
        <v>0</v>
      </c>
      <c r="U179" s="129" t="b">
        <f t="shared" si="23"/>
        <v>0</v>
      </c>
      <c r="V179" s="29">
        <f t="shared" si="24"/>
        <v>0</v>
      </c>
      <c r="W179" s="29">
        <f t="shared" si="25"/>
        <v>0</v>
      </c>
      <c r="X179" s="29">
        <f t="shared" si="26"/>
        <v>0</v>
      </c>
      <c r="Y179" s="29">
        <f t="shared" si="27"/>
        <v>0</v>
      </c>
    </row>
    <row r="180" spans="1:25">
      <c r="A180" s="12">
        <v>178</v>
      </c>
      <c r="B180" s="41"/>
      <c r="C180" s="102"/>
      <c r="D180" s="180"/>
      <c r="E180" s="60"/>
      <c r="F180" s="156"/>
      <c r="G180" s="41"/>
      <c r="H180" s="102"/>
      <c r="I180" s="60"/>
      <c r="J180" s="102"/>
      <c r="K180" s="194"/>
      <c r="L180" s="202"/>
      <c r="M180" s="202"/>
      <c r="N180" s="202"/>
      <c r="O180" s="158"/>
      <c r="P180" s="158"/>
      <c r="Q180" s="158"/>
      <c r="R180" s="129">
        <f t="shared" si="28"/>
        <v>24</v>
      </c>
      <c r="S180" s="129">
        <f t="shared" si="29"/>
        <v>24</v>
      </c>
      <c r="T180" s="129" t="b">
        <f t="shared" si="22"/>
        <v>0</v>
      </c>
      <c r="U180" s="129" t="b">
        <f t="shared" si="23"/>
        <v>0</v>
      </c>
      <c r="V180" s="29">
        <f t="shared" si="24"/>
        <v>0</v>
      </c>
      <c r="W180" s="29">
        <f t="shared" si="25"/>
        <v>0</v>
      </c>
      <c r="X180" s="29">
        <f t="shared" si="26"/>
        <v>0</v>
      </c>
      <c r="Y180" s="29">
        <f t="shared" si="27"/>
        <v>0</v>
      </c>
    </row>
    <row r="181" spans="1:25">
      <c r="A181" s="12">
        <v>179</v>
      </c>
      <c r="B181" s="41"/>
      <c r="C181" s="102"/>
      <c r="D181" s="180"/>
      <c r="E181" s="60"/>
      <c r="F181" s="156"/>
      <c r="G181" s="41"/>
      <c r="H181" s="102"/>
      <c r="I181" s="60"/>
      <c r="J181" s="102"/>
      <c r="K181" s="194"/>
      <c r="L181" s="202"/>
      <c r="M181" s="202"/>
      <c r="N181" s="202"/>
      <c r="O181" s="158"/>
      <c r="P181" s="158"/>
      <c r="Q181" s="158"/>
      <c r="R181" s="129">
        <f t="shared" si="28"/>
        <v>24</v>
      </c>
      <c r="S181" s="129">
        <f t="shared" si="29"/>
        <v>24</v>
      </c>
      <c r="T181" s="129" t="b">
        <f t="shared" si="22"/>
        <v>0</v>
      </c>
      <c r="U181" s="129" t="b">
        <f t="shared" si="23"/>
        <v>0</v>
      </c>
      <c r="V181" s="29">
        <f t="shared" si="24"/>
        <v>0</v>
      </c>
      <c r="W181" s="29">
        <f t="shared" si="25"/>
        <v>0</v>
      </c>
      <c r="X181" s="29">
        <f t="shared" si="26"/>
        <v>0</v>
      </c>
      <c r="Y181" s="29">
        <f t="shared" si="27"/>
        <v>0</v>
      </c>
    </row>
    <row r="182" spans="1:25">
      <c r="A182" s="12">
        <v>180</v>
      </c>
      <c r="B182" s="41"/>
      <c r="C182" s="102"/>
      <c r="D182" s="180"/>
      <c r="E182" s="60"/>
      <c r="F182" s="156"/>
      <c r="G182" s="41"/>
      <c r="H182" s="102"/>
      <c r="I182" s="60"/>
      <c r="J182" s="102"/>
      <c r="K182" s="194"/>
      <c r="L182" s="202"/>
      <c r="M182" s="202"/>
      <c r="N182" s="202"/>
      <c r="O182" s="158"/>
      <c r="P182" s="158"/>
      <c r="Q182" s="158"/>
      <c r="R182" s="129">
        <f t="shared" si="28"/>
        <v>24</v>
      </c>
      <c r="S182" s="129">
        <f t="shared" si="29"/>
        <v>24</v>
      </c>
      <c r="T182" s="129" t="b">
        <f t="shared" si="22"/>
        <v>0</v>
      </c>
      <c r="U182" s="129" t="b">
        <f t="shared" si="23"/>
        <v>0</v>
      </c>
      <c r="V182" s="29">
        <f t="shared" si="24"/>
        <v>0</v>
      </c>
      <c r="W182" s="29">
        <f t="shared" si="25"/>
        <v>0</v>
      </c>
      <c r="X182" s="29">
        <f t="shared" si="26"/>
        <v>0</v>
      </c>
      <c r="Y182" s="29">
        <f t="shared" si="27"/>
        <v>0</v>
      </c>
    </row>
    <row r="183" spans="1:25">
      <c r="A183" s="12">
        <v>181</v>
      </c>
      <c r="B183" s="41"/>
      <c r="C183" s="102"/>
      <c r="D183" s="180"/>
      <c r="E183" s="60"/>
      <c r="F183" s="156"/>
      <c r="G183" s="41"/>
      <c r="H183" s="102"/>
      <c r="I183" s="60"/>
      <c r="J183" s="102"/>
      <c r="K183" s="194"/>
      <c r="L183" s="202"/>
      <c r="M183" s="202"/>
      <c r="N183" s="202"/>
      <c r="O183" s="158"/>
      <c r="P183" s="158"/>
      <c r="Q183" s="158"/>
      <c r="R183" s="129">
        <f t="shared" si="28"/>
        <v>24</v>
      </c>
      <c r="S183" s="129">
        <f t="shared" si="29"/>
        <v>24</v>
      </c>
      <c r="T183" s="129" t="b">
        <f t="shared" si="22"/>
        <v>0</v>
      </c>
      <c r="U183" s="129" t="b">
        <f t="shared" si="23"/>
        <v>0</v>
      </c>
      <c r="V183" s="29">
        <f t="shared" si="24"/>
        <v>0</v>
      </c>
      <c r="W183" s="29">
        <f t="shared" si="25"/>
        <v>0</v>
      </c>
      <c r="X183" s="29">
        <f t="shared" si="26"/>
        <v>0</v>
      </c>
      <c r="Y183" s="29">
        <f t="shared" si="27"/>
        <v>0</v>
      </c>
    </row>
    <row r="184" spans="1:25">
      <c r="A184" s="12">
        <v>182</v>
      </c>
      <c r="B184" s="41"/>
      <c r="C184" s="102"/>
      <c r="D184" s="180"/>
      <c r="E184" s="60"/>
      <c r="F184" s="156"/>
      <c r="G184" s="41"/>
      <c r="H184" s="102"/>
      <c r="I184" s="60"/>
      <c r="J184" s="102"/>
      <c r="K184" s="194"/>
      <c r="L184" s="202"/>
      <c r="M184" s="202"/>
      <c r="N184" s="202"/>
      <c r="O184" s="158"/>
      <c r="P184" s="158"/>
      <c r="Q184" s="158"/>
      <c r="R184" s="129">
        <f t="shared" si="28"/>
        <v>24</v>
      </c>
      <c r="S184" s="129">
        <f t="shared" si="29"/>
        <v>24</v>
      </c>
      <c r="T184" s="129" t="b">
        <f t="shared" si="22"/>
        <v>0</v>
      </c>
      <c r="U184" s="129" t="b">
        <f t="shared" si="23"/>
        <v>0</v>
      </c>
      <c r="V184" s="29">
        <f t="shared" si="24"/>
        <v>0</v>
      </c>
      <c r="W184" s="29">
        <f t="shared" si="25"/>
        <v>0</v>
      </c>
      <c r="X184" s="29">
        <f t="shared" si="26"/>
        <v>0</v>
      </c>
      <c r="Y184" s="29">
        <f t="shared" si="27"/>
        <v>0</v>
      </c>
    </row>
    <row r="185" spans="1:25">
      <c r="A185" s="12">
        <v>183</v>
      </c>
      <c r="B185" s="41"/>
      <c r="C185" s="102"/>
      <c r="D185" s="180"/>
      <c r="E185" s="60"/>
      <c r="F185" s="156"/>
      <c r="G185" s="41"/>
      <c r="H185" s="102"/>
      <c r="I185" s="161"/>
      <c r="J185" s="102"/>
      <c r="K185" s="194"/>
      <c r="L185" s="202"/>
      <c r="M185" s="202"/>
      <c r="N185" s="202"/>
      <c r="O185" s="158"/>
      <c r="P185" s="158"/>
      <c r="Q185" s="158"/>
      <c r="R185" s="129">
        <f t="shared" si="28"/>
        <v>24</v>
      </c>
      <c r="S185" s="129">
        <f t="shared" si="29"/>
        <v>24</v>
      </c>
      <c r="T185" s="129" t="b">
        <f t="shared" si="22"/>
        <v>0</v>
      </c>
      <c r="U185" s="129" t="b">
        <f t="shared" si="23"/>
        <v>0</v>
      </c>
      <c r="V185" s="29">
        <f t="shared" si="24"/>
        <v>0</v>
      </c>
      <c r="W185" s="29">
        <f t="shared" si="25"/>
        <v>0</v>
      </c>
      <c r="X185" s="29">
        <f t="shared" si="26"/>
        <v>0</v>
      </c>
      <c r="Y185" s="29">
        <f t="shared" si="27"/>
        <v>0</v>
      </c>
    </row>
    <row r="186" spans="1:25">
      <c r="A186" s="12">
        <v>184</v>
      </c>
      <c r="B186" s="41"/>
      <c r="C186" s="102"/>
      <c r="D186" s="180"/>
      <c r="E186" s="60"/>
      <c r="F186" s="156"/>
      <c r="G186" s="41"/>
      <c r="H186" s="102"/>
      <c r="I186" s="161"/>
      <c r="J186" s="102"/>
      <c r="K186" s="194"/>
      <c r="L186" s="202"/>
      <c r="M186" s="202"/>
      <c r="N186" s="202"/>
      <c r="O186" s="158"/>
      <c r="P186" s="158"/>
      <c r="Q186" s="158"/>
      <c r="R186" s="129">
        <f t="shared" si="28"/>
        <v>24</v>
      </c>
      <c r="S186" s="129">
        <f t="shared" si="29"/>
        <v>24</v>
      </c>
      <c r="T186" s="129" t="b">
        <f t="shared" si="22"/>
        <v>0</v>
      </c>
      <c r="U186" s="129" t="b">
        <f t="shared" si="23"/>
        <v>0</v>
      </c>
      <c r="V186" s="29">
        <f t="shared" si="24"/>
        <v>0</v>
      </c>
      <c r="W186" s="29">
        <f t="shared" si="25"/>
        <v>0</v>
      </c>
      <c r="X186" s="29">
        <f t="shared" si="26"/>
        <v>0</v>
      </c>
      <c r="Y186" s="29">
        <f t="shared" si="27"/>
        <v>0</v>
      </c>
    </row>
    <row r="187" spans="1:25">
      <c r="A187" s="12">
        <v>185</v>
      </c>
      <c r="B187" s="41"/>
      <c r="C187" s="102"/>
      <c r="D187" s="180"/>
      <c r="E187" s="60"/>
      <c r="F187" s="156"/>
      <c r="G187" s="41"/>
      <c r="H187" s="102"/>
      <c r="I187" s="60"/>
      <c r="J187" s="102"/>
      <c r="K187" s="194"/>
      <c r="L187" s="202"/>
      <c r="M187" s="202"/>
      <c r="N187" s="202"/>
      <c r="O187" s="158"/>
      <c r="P187" s="158"/>
      <c r="Q187" s="158"/>
      <c r="R187" s="129">
        <f t="shared" si="28"/>
        <v>24</v>
      </c>
      <c r="S187" s="129">
        <f t="shared" si="29"/>
        <v>24</v>
      </c>
      <c r="T187" s="129" t="b">
        <f t="shared" si="22"/>
        <v>0</v>
      </c>
      <c r="U187" s="129" t="b">
        <f t="shared" si="23"/>
        <v>0</v>
      </c>
      <c r="V187" s="29">
        <f t="shared" si="24"/>
        <v>0</v>
      </c>
      <c r="W187" s="29">
        <f t="shared" si="25"/>
        <v>0</v>
      </c>
      <c r="X187" s="29">
        <f t="shared" si="26"/>
        <v>0</v>
      </c>
      <c r="Y187" s="29">
        <f t="shared" si="27"/>
        <v>0</v>
      </c>
    </row>
    <row r="188" spans="1:25">
      <c r="A188" s="12">
        <v>186</v>
      </c>
      <c r="B188" s="41"/>
      <c r="C188" s="102"/>
      <c r="D188" s="180"/>
      <c r="E188" s="60"/>
      <c r="F188" s="156"/>
      <c r="G188" s="41"/>
      <c r="H188" s="102"/>
      <c r="I188" s="161"/>
      <c r="J188" s="102"/>
      <c r="K188" s="194"/>
      <c r="L188" s="202"/>
      <c r="M188" s="202"/>
      <c r="N188" s="202"/>
      <c r="O188" s="158"/>
      <c r="P188" s="158"/>
      <c r="Q188" s="158"/>
      <c r="R188" s="129">
        <f t="shared" si="28"/>
        <v>24</v>
      </c>
      <c r="S188" s="129">
        <f t="shared" si="29"/>
        <v>24</v>
      </c>
      <c r="T188" s="129" t="b">
        <f t="shared" si="22"/>
        <v>0</v>
      </c>
      <c r="U188" s="129" t="b">
        <f t="shared" si="23"/>
        <v>0</v>
      </c>
      <c r="V188" s="29">
        <f t="shared" si="24"/>
        <v>0</v>
      </c>
      <c r="W188" s="29">
        <f t="shared" si="25"/>
        <v>0</v>
      </c>
      <c r="X188" s="29">
        <f t="shared" si="26"/>
        <v>0</v>
      </c>
      <c r="Y188" s="29">
        <f t="shared" si="27"/>
        <v>0</v>
      </c>
    </row>
    <row r="189" spans="1:25">
      <c r="A189" s="12">
        <v>187</v>
      </c>
      <c r="B189" s="41"/>
      <c r="C189" s="102"/>
      <c r="D189" s="180"/>
      <c r="E189" s="60"/>
      <c r="F189" s="156"/>
      <c r="G189" s="41"/>
      <c r="H189" s="102"/>
      <c r="I189" s="161"/>
      <c r="J189" s="102"/>
      <c r="K189" s="194"/>
      <c r="L189" s="202"/>
      <c r="M189" s="202"/>
      <c r="N189" s="202"/>
      <c r="O189" s="158"/>
      <c r="P189" s="158"/>
      <c r="Q189" s="158"/>
      <c r="R189" s="129">
        <f t="shared" si="28"/>
        <v>24</v>
      </c>
      <c r="S189" s="129">
        <f t="shared" si="29"/>
        <v>24</v>
      </c>
      <c r="T189" s="129" t="b">
        <f t="shared" si="22"/>
        <v>0</v>
      </c>
      <c r="U189" s="129" t="b">
        <f t="shared" si="23"/>
        <v>0</v>
      </c>
      <c r="V189" s="29">
        <f t="shared" si="24"/>
        <v>0</v>
      </c>
      <c r="W189" s="29">
        <f t="shared" si="25"/>
        <v>0</v>
      </c>
      <c r="X189" s="29">
        <f t="shared" si="26"/>
        <v>0</v>
      </c>
      <c r="Y189" s="29">
        <f t="shared" si="27"/>
        <v>0</v>
      </c>
    </row>
    <row r="190" spans="1:25">
      <c r="A190" s="12">
        <v>188</v>
      </c>
      <c r="B190" s="41"/>
      <c r="C190" s="102"/>
      <c r="D190" s="180"/>
      <c r="E190" s="60"/>
      <c r="F190" s="156"/>
      <c r="G190" s="41"/>
      <c r="H190" s="102"/>
      <c r="I190" s="60"/>
      <c r="J190" s="102"/>
      <c r="K190" s="194"/>
      <c r="L190" s="202"/>
      <c r="M190" s="202"/>
      <c r="N190" s="202"/>
      <c r="O190" s="158"/>
      <c r="P190" s="158"/>
      <c r="Q190" s="158"/>
      <c r="R190" s="129">
        <f t="shared" si="28"/>
        <v>24</v>
      </c>
      <c r="S190" s="129">
        <f t="shared" si="29"/>
        <v>24</v>
      </c>
      <c r="T190" s="129" t="b">
        <f t="shared" si="22"/>
        <v>0</v>
      </c>
      <c r="U190" s="129" t="b">
        <f t="shared" si="23"/>
        <v>0</v>
      </c>
      <c r="V190" s="29">
        <f t="shared" si="24"/>
        <v>0</v>
      </c>
      <c r="W190" s="29">
        <f t="shared" si="25"/>
        <v>0</v>
      </c>
      <c r="X190" s="29">
        <f t="shared" si="26"/>
        <v>0</v>
      </c>
      <c r="Y190" s="29">
        <f t="shared" si="27"/>
        <v>0</v>
      </c>
    </row>
    <row r="191" spans="1:25">
      <c r="A191" s="12">
        <v>189</v>
      </c>
      <c r="B191" s="41"/>
      <c r="C191" s="102"/>
      <c r="D191" s="180"/>
      <c r="E191" s="60"/>
      <c r="F191" s="156"/>
      <c r="G191" s="41"/>
      <c r="H191" s="102"/>
      <c r="I191" s="60"/>
      <c r="J191" s="102"/>
      <c r="K191" s="194"/>
      <c r="L191" s="202"/>
      <c r="M191" s="202"/>
      <c r="N191" s="202"/>
      <c r="O191" s="158"/>
      <c r="P191" s="158"/>
      <c r="Q191" s="158"/>
      <c r="R191" s="129">
        <f t="shared" si="28"/>
        <v>24</v>
      </c>
      <c r="S191" s="129">
        <f t="shared" si="29"/>
        <v>24</v>
      </c>
      <c r="T191" s="129" t="b">
        <f t="shared" si="22"/>
        <v>0</v>
      </c>
      <c r="U191" s="129" t="b">
        <f t="shared" si="23"/>
        <v>0</v>
      </c>
      <c r="V191" s="29">
        <f t="shared" si="24"/>
        <v>0</v>
      </c>
      <c r="W191" s="29">
        <f t="shared" si="25"/>
        <v>0</v>
      </c>
      <c r="X191" s="29">
        <f t="shared" si="26"/>
        <v>0</v>
      </c>
      <c r="Y191" s="29">
        <f t="shared" si="27"/>
        <v>0</v>
      </c>
    </row>
    <row r="192" spans="1:25">
      <c r="A192" s="12">
        <v>190</v>
      </c>
      <c r="B192" s="41"/>
      <c r="C192" s="102"/>
      <c r="D192" s="180"/>
      <c r="E192" s="60"/>
      <c r="F192" s="156"/>
      <c r="G192" s="41"/>
      <c r="H192" s="102"/>
      <c r="I192" s="60"/>
      <c r="J192" s="102"/>
      <c r="K192" s="194"/>
      <c r="L192" s="202"/>
      <c r="M192" s="202"/>
      <c r="N192" s="202"/>
      <c r="O192" s="158"/>
      <c r="P192" s="158"/>
      <c r="Q192" s="158"/>
      <c r="R192" s="129">
        <f t="shared" si="28"/>
        <v>24</v>
      </c>
      <c r="S192" s="129">
        <f t="shared" si="29"/>
        <v>24</v>
      </c>
      <c r="T192" s="129" t="b">
        <f t="shared" si="22"/>
        <v>0</v>
      </c>
      <c r="U192" s="129" t="b">
        <f t="shared" si="23"/>
        <v>0</v>
      </c>
      <c r="V192" s="29">
        <f t="shared" si="24"/>
        <v>0</v>
      </c>
      <c r="W192" s="29">
        <f t="shared" si="25"/>
        <v>0</v>
      </c>
      <c r="X192" s="29">
        <f t="shared" si="26"/>
        <v>0</v>
      </c>
      <c r="Y192" s="29">
        <f t="shared" si="27"/>
        <v>0</v>
      </c>
    </row>
    <row r="193" spans="1:25">
      <c r="A193" s="12">
        <v>191</v>
      </c>
      <c r="B193" s="41"/>
      <c r="C193" s="102"/>
      <c r="D193" s="180"/>
      <c r="E193" s="60"/>
      <c r="F193" s="156"/>
      <c r="G193" s="41"/>
      <c r="H193" s="102"/>
      <c r="I193" s="60"/>
      <c r="J193" s="102"/>
      <c r="K193" s="194"/>
      <c r="L193" s="202"/>
      <c r="M193" s="202"/>
      <c r="N193" s="202"/>
      <c r="O193" s="158"/>
      <c r="P193" s="158"/>
      <c r="Q193" s="158"/>
      <c r="R193" s="129">
        <f t="shared" si="28"/>
        <v>24</v>
      </c>
      <c r="S193" s="129">
        <f t="shared" si="29"/>
        <v>24</v>
      </c>
      <c r="T193" s="129" t="b">
        <f t="shared" si="22"/>
        <v>0</v>
      </c>
      <c r="U193" s="129" t="b">
        <f t="shared" si="23"/>
        <v>0</v>
      </c>
      <c r="V193" s="29">
        <f t="shared" si="24"/>
        <v>0</v>
      </c>
      <c r="W193" s="29">
        <f t="shared" si="25"/>
        <v>0</v>
      </c>
      <c r="X193" s="29">
        <f t="shared" si="26"/>
        <v>0</v>
      </c>
      <c r="Y193" s="29">
        <f t="shared" si="27"/>
        <v>0</v>
      </c>
    </row>
    <row r="194" spans="1:25">
      <c r="A194" s="170">
        <v>192</v>
      </c>
      <c r="B194" s="41"/>
      <c r="C194" s="102"/>
      <c r="D194" s="180"/>
      <c r="E194" s="60"/>
      <c r="F194" s="156"/>
      <c r="G194" s="41"/>
      <c r="H194" s="102"/>
      <c r="I194" s="60"/>
      <c r="J194" s="102"/>
      <c r="K194" s="194"/>
      <c r="L194" s="202"/>
      <c r="M194" s="202"/>
      <c r="N194" s="202"/>
      <c r="O194" s="158"/>
      <c r="P194" s="158"/>
      <c r="Q194" s="158"/>
      <c r="R194" s="129">
        <f t="shared" si="28"/>
        <v>24</v>
      </c>
      <c r="S194" s="129">
        <f t="shared" si="29"/>
        <v>24</v>
      </c>
      <c r="T194" s="129" t="b">
        <f t="shared" si="22"/>
        <v>0</v>
      </c>
      <c r="U194" s="129" t="b">
        <f t="shared" si="23"/>
        <v>0</v>
      </c>
      <c r="V194" s="29">
        <f t="shared" si="24"/>
        <v>0</v>
      </c>
      <c r="W194" s="29">
        <f t="shared" si="25"/>
        <v>0</v>
      </c>
      <c r="X194" s="29">
        <f t="shared" si="26"/>
        <v>0</v>
      </c>
      <c r="Y194" s="29">
        <f t="shared" si="27"/>
        <v>0</v>
      </c>
    </row>
    <row r="195" spans="1:25">
      <c r="A195" s="170">
        <v>193</v>
      </c>
      <c r="B195" s="41"/>
      <c r="C195" s="102"/>
      <c r="D195" s="180"/>
      <c r="E195" s="60"/>
      <c r="F195" s="156"/>
      <c r="G195" s="41"/>
      <c r="H195" s="102"/>
      <c r="I195" s="60"/>
      <c r="J195" s="102"/>
      <c r="K195" s="194"/>
      <c r="L195" s="202"/>
      <c r="M195" s="202"/>
      <c r="N195" s="202"/>
      <c r="O195" s="158"/>
      <c r="P195" s="158"/>
      <c r="Q195" s="158"/>
      <c r="R195" s="129">
        <f t="shared" si="28"/>
        <v>24</v>
      </c>
      <c r="S195" s="129">
        <f t="shared" si="29"/>
        <v>24</v>
      </c>
      <c r="T195" s="129" t="b">
        <f t="shared" si="22"/>
        <v>0</v>
      </c>
      <c r="U195" s="129" t="b">
        <f t="shared" si="23"/>
        <v>0</v>
      </c>
      <c r="V195" s="29">
        <f t="shared" si="24"/>
        <v>0</v>
      </c>
      <c r="W195" s="29">
        <f t="shared" si="25"/>
        <v>0</v>
      </c>
      <c r="X195" s="29">
        <f t="shared" si="26"/>
        <v>0</v>
      </c>
      <c r="Y195" s="29">
        <f t="shared" si="27"/>
        <v>0</v>
      </c>
    </row>
    <row r="196" spans="1:25">
      <c r="A196" s="170">
        <v>194</v>
      </c>
      <c r="B196" s="41"/>
      <c r="C196" s="102"/>
      <c r="D196" s="180"/>
      <c r="E196" s="60"/>
      <c r="F196" s="156"/>
      <c r="G196" s="41"/>
      <c r="H196" s="102"/>
      <c r="I196" s="60"/>
      <c r="J196" s="102"/>
      <c r="K196" s="194"/>
      <c r="L196" s="202"/>
      <c r="M196" s="202"/>
      <c r="N196" s="202"/>
      <c r="O196" s="158"/>
      <c r="P196" s="158"/>
      <c r="Q196" s="158"/>
      <c r="R196" s="129">
        <f t="shared" si="28"/>
        <v>24</v>
      </c>
      <c r="S196" s="129">
        <f t="shared" si="29"/>
        <v>24</v>
      </c>
      <c r="T196" s="129" t="b">
        <f t="shared" ref="T196:T259" si="30">IF(B196-G196=1,S196+C196)</f>
        <v>0</v>
      </c>
      <c r="U196" s="129" t="b">
        <f t="shared" ref="U196:U259" si="31">IF(B196-G196=-1,R196+H196)</f>
        <v>0</v>
      </c>
      <c r="V196" s="29">
        <f t="shared" ref="V196:V259" si="32">HOUR(T196)</f>
        <v>0</v>
      </c>
      <c r="W196" s="29">
        <f t="shared" ref="W196:W259" si="33">MINUTE(T196)</f>
        <v>0</v>
      </c>
      <c r="X196" s="29">
        <f t="shared" si="26"/>
        <v>0</v>
      </c>
      <c r="Y196" s="29">
        <f t="shared" si="27"/>
        <v>0</v>
      </c>
    </row>
    <row r="197" spans="1:25">
      <c r="A197" s="170">
        <v>195</v>
      </c>
      <c r="B197" s="41"/>
      <c r="C197" s="102"/>
      <c r="D197" s="180"/>
      <c r="E197" s="60"/>
      <c r="F197" s="156"/>
      <c r="G197" s="41"/>
      <c r="H197" s="102"/>
      <c r="I197" s="161"/>
      <c r="J197" s="102"/>
      <c r="K197" s="194"/>
      <c r="L197" s="202"/>
      <c r="M197" s="202"/>
      <c r="N197" s="202"/>
      <c r="O197" s="158"/>
      <c r="P197" s="158"/>
      <c r="Q197" s="158"/>
      <c r="R197" s="129">
        <f t="shared" si="28"/>
        <v>24</v>
      </c>
      <c r="S197" s="129">
        <f t="shared" si="29"/>
        <v>24</v>
      </c>
      <c r="T197" s="129" t="b">
        <f t="shared" si="30"/>
        <v>0</v>
      </c>
      <c r="U197" s="129" t="b">
        <f t="shared" si="31"/>
        <v>0</v>
      </c>
      <c r="V197" s="29">
        <f t="shared" si="32"/>
        <v>0</v>
      </c>
      <c r="W197" s="29">
        <f t="shared" si="33"/>
        <v>0</v>
      </c>
      <c r="X197" s="29">
        <f t="shared" si="26"/>
        <v>0</v>
      </c>
      <c r="Y197" s="29">
        <f t="shared" si="27"/>
        <v>0</v>
      </c>
    </row>
    <row r="198" spans="1:25">
      <c r="A198" s="170">
        <v>196</v>
      </c>
      <c r="B198" s="41"/>
      <c r="C198" s="102"/>
      <c r="D198" s="180"/>
      <c r="E198" s="60"/>
      <c r="F198" s="156"/>
      <c r="G198" s="41"/>
      <c r="H198" s="102"/>
      <c r="I198" s="60"/>
      <c r="J198" s="102"/>
      <c r="K198" s="194"/>
      <c r="L198" s="202"/>
      <c r="M198" s="202"/>
      <c r="N198" s="202"/>
      <c r="O198" s="158"/>
      <c r="P198" s="158"/>
      <c r="Q198" s="158"/>
      <c r="R198" s="129">
        <f t="shared" si="28"/>
        <v>24</v>
      </c>
      <c r="S198" s="129">
        <f t="shared" si="29"/>
        <v>24</v>
      </c>
      <c r="T198" s="129" t="b">
        <f t="shared" si="30"/>
        <v>0</v>
      </c>
      <c r="U198" s="129" t="b">
        <f t="shared" si="31"/>
        <v>0</v>
      </c>
      <c r="V198" s="29">
        <f t="shared" si="32"/>
        <v>0</v>
      </c>
      <c r="W198" s="29">
        <f t="shared" si="33"/>
        <v>0</v>
      </c>
      <c r="X198" s="29">
        <f t="shared" si="26"/>
        <v>0</v>
      </c>
      <c r="Y198" s="29">
        <f t="shared" si="27"/>
        <v>0</v>
      </c>
    </row>
    <row r="199" spans="1:25">
      <c r="A199" s="170">
        <v>197</v>
      </c>
      <c r="B199" s="41"/>
      <c r="C199" s="102"/>
      <c r="D199" s="180"/>
      <c r="E199" s="60"/>
      <c r="F199" s="156"/>
      <c r="G199" s="41"/>
      <c r="H199" s="102"/>
      <c r="I199" s="60"/>
      <c r="J199" s="102"/>
      <c r="K199" s="194"/>
      <c r="L199" s="202"/>
      <c r="M199" s="202"/>
      <c r="N199" s="202"/>
      <c r="O199" s="158"/>
      <c r="P199" s="158"/>
      <c r="Q199" s="158"/>
      <c r="R199" s="129">
        <f t="shared" si="28"/>
        <v>24</v>
      </c>
      <c r="S199" s="129">
        <f t="shared" si="29"/>
        <v>24</v>
      </c>
      <c r="T199" s="129" t="b">
        <f t="shared" si="30"/>
        <v>0</v>
      </c>
      <c r="U199" s="129" t="b">
        <f t="shared" si="31"/>
        <v>0</v>
      </c>
      <c r="V199" s="29">
        <f t="shared" si="32"/>
        <v>0</v>
      </c>
      <c r="W199" s="29">
        <f t="shared" si="33"/>
        <v>0</v>
      </c>
      <c r="X199" s="29">
        <f t="shared" si="26"/>
        <v>0</v>
      </c>
      <c r="Y199" s="29">
        <f t="shared" si="27"/>
        <v>0</v>
      </c>
    </row>
    <row r="200" spans="1:25">
      <c r="A200" s="170">
        <v>198</v>
      </c>
      <c r="B200" s="41"/>
      <c r="C200" s="102"/>
      <c r="D200" s="180"/>
      <c r="E200" s="60"/>
      <c r="F200" s="156"/>
      <c r="G200" s="41"/>
      <c r="H200" s="102"/>
      <c r="I200" s="161"/>
      <c r="J200" s="102"/>
      <c r="K200" s="194"/>
      <c r="L200" s="202"/>
      <c r="M200" s="202"/>
      <c r="N200" s="202"/>
      <c r="O200" s="158"/>
      <c r="P200" s="158"/>
      <c r="Q200" s="158"/>
      <c r="R200" s="129">
        <f t="shared" si="28"/>
        <v>24</v>
      </c>
      <c r="S200" s="129">
        <f t="shared" si="29"/>
        <v>24</v>
      </c>
      <c r="T200" s="129" t="b">
        <f t="shared" si="30"/>
        <v>0</v>
      </c>
      <c r="U200" s="129" t="b">
        <f t="shared" si="31"/>
        <v>0</v>
      </c>
      <c r="V200" s="29">
        <f t="shared" si="32"/>
        <v>0</v>
      </c>
      <c r="W200" s="29">
        <f t="shared" si="33"/>
        <v>0</v>
      </c>
      <c r="X200" s="29">
        <f t="shared" si="26"/>
        <v>0</v>
      </c>
      <c r="Y200" s="29">
        <f t="shared" si="27"/>
        <v>0</v>
      </c>
    </row>
    <row r="201" spans="1:25">
      <c r="A201" s="170">
        <v>199</v>
      </c>
      <c r="B201" s="41"/>
      <c r="C201" s="102"/>
      <c r="D201" s="180"/>
      <c r="E201" s="60"/>
      <c r="F201" s="156"/>
      <c r="G201" s="41"/>
      <c r="H201" s="102"/>
      <c r="I201" s="161"/>
      <c r="J201" s="102"/>
      <c r="K201" s="194"/>
      <c r="L201" s="202"/>
      <c r="M201" s="202"/>
      <c r="N201" s="202"/>
      <c r="O201" s="158"/>
      <c r="P201" s="158"/>
      <c r="Q201" s="158"/>
      <c r="R201" s="129">
        <f t="shared" si="28"/>
        <v>24</v>
      </c>
      <c r="S201" s="129">
        <f t="shared" si="29"/>
        <v>24</v>
      </c>
      <c r="T201" s="129" t="b">
        <f t="shared" si="30"/>
        <v>0</v>
      </c>
      <c r="U201" s="129" t="b">
        <f t="shared" si="31"/>
        <v>0</v>
      </c>
      <c r="V201" s="29">
        <f t="shared" si="32"/>
        <v>0</v>
      </c>
      <c r="W201" s="29">
        <f t="shared" si="33"/>
        <v>0</v>
      </c>
      <c r="X201" s="29">
        <f t="shared" si="26"/>
        <v>0</v>
      </c>
      <c r="Y201" s="29">
        <f t="shared" si="27"/>
        <v>0</v>
      </c>
    </row>
    <row r="202" spans="1:25">
      <c r="A202" s="170">
        <v>200</v>
      </c>
      <c r="B202" s="41"/>
      <c r="C202" s="102"/>
      <c r="D202" s="180"/>
      <c r="E202" s="60"/>
      <c r="F202" s="156"/>
      <c r="G202" s="41"/>
      <c r="H202" s="102"/>
      <c r="I202" s="60"/>
      <c r="J202" s="102"/>
      <c r="K202" s="194"/>
      <c r="L202" s="202"/>
      <c r="M202" s="202"/>
      <c r="N202" s="202"/>
      <c r="O202" s="158"/>
      <c r="P202" s="158"/>
      <c r="Q202" s="158"/>
      <c r="R202" s="129">
        <f t="shared" si="28"/>
        <v>24</v>
      </c>
      <c r="S202" s="129">
        <f t="shared" si="29"/>
        <v>24</v>
      </c>
      <c r="T202" s="129" t="b">
        <f t="shared" si="30"/>
        <v>0</v>
      </c>
      <c r="U202" s="129" t="b">
        <f t="shared" si="31"/>
        <v>0</v>
      </c>
      <c r="V202" s="29">
        <f t="shared" si="32"/>
        <v>0</v>
      </c>
      <c r="W202" s="29">
        <f t="shared" si="33"/>
        <v>0</v>
      </c>
      <c r="X202" s="29">
        <f t="shared" si="26"/>
        <v>0</v>
      </c>
      <c r="Y202" s="29">
        <f t="shared" si="27"/>
        <v>0</v>
      </c>
    </row>
    <row r="203" spans="1:25">
      <c r="A203" s="170">
        <v>201</v>
      </c>
      <c r="B203" s="41"/>
      <c r="C203" s="102"/>
      <c r="D203" s="180"/>
      <c r="E203" s="60"/>
      <c r="F203" s="156"/>
      <c r="G203" s="41"/>
      <c r="H203" s="102"/>
      <c r="I203" s="60"/>
      <c r="J203" s="102"/>
      <c r="K203" s="194"/>
      <c r="L203" s="202"/>
      <c r="M203" s="202"/>
      <c r="N203" s="202"/>
      <c r="O203" s="158"/>
      <c r="P203" s="158"/>
      <c r="Q203" s="158"/>
      <c r="R203" s="129">
        <f t="shared" si="28"/>
        <v>24</v>
      </c>
      <c r="S203" s="129">
        <f t="shared" si="29"/>
        <v>24</v>
      </c>
      <c r="T203" s="129" t="b">
        <f t="shared" si="30"/>
        <v>0</v>
      </c>
      <c r="U203" s="129" t="b">
        <f t="shared" si="31"/>
        <v>0</v>
      </c>
      <c r="V203" s="29">
        <f t="shared" si="32"/>
        <v>0</v>
      </c>
      <c r="W203" s="29">
        <f t="shared" si="33"/>
        <v>0</v>
      </c>
      <c r="X203" s="29">
        <f t="shared" si="26"/>
        <v>0</v>
      </c>
      <c r="Y203" s="29">
        <f t="shared" si="27"/>
        <v>0</v>
      </c>
    </row>
    <row r="204" spans="1:25">
      <c r="A204" s="170">
        <v>202</v>
      </c>
      <c r="B204" s="41"/>
      <c r="C204" s="102"/>
      <c r="D204" s="180"/>
      <c r="E204" s="60"/>
      <c r="F204" s="156"/>
      <c r="G204" s="41"/>
      <c r="H204" s="102"/>
      <c r="I204" s="60"/>
      <c r="J204" s="102"/>
      <c r="K204" s="194"/>
      <c r="L204" s="202"/>
      <c r="M204" s="202"/>
      <c r="N204" s="202"/>
      <c r="O204" s="158"/>
      <c r="P204" s="158"/>
      <c r="Q204" s="158"/>
      <c r="R204" s="129">
        <f t="shared" si="28"/>
        <v>24</v>
      </c>
      <c r="S204" s="129">
        <f t="shared" si="29"/>
        <v>24</v>
      </c>
      <c r="T204" s="129" t="b">
        <f t="shared" si="30"/>
        <v>0</v>
      </c>
      <c r="U204" s="129" t="b">
        <f t="shared" si="31"/>
        <v>0</v>
      </c>
      <c r="V204" s="29">
        <f t="shared" si="32"/>
        <v>0</v>
      </c>
      <c r="W204" s="29">
        <f t="shared" si="33"/>
        <v>0</v>
      </c>
      <c r="X204" s="29">
        <f t="shared" si="26"/>
        <v>0</v>
      </c>
      <c r="Y204" s="29">
        <f t="shared" si="27"/>
        <v>0</v>
      </c>
    </row>
    <row r="205" spans="1:25">
      <c r="A205" s="170">
        <v>203</v>
      </c>
      <c r="B205" s="41"/>
      <c r="C205" s="102"/>
      <c r="D205" s="180"/>
      <c r="E205" s="60"/>
      <c r="F205" s="156"/>
      <c r="G205" s="41"/>
      <c r="H205" s="102"/>
      <c r="I205" s="60"/>
      <c r="J205" s="102"/>
      <c r="K205" s="194"/>
      <c r="L205" s="202"/>
      <c r="M205" s="202"/>
      <c r="N205" s="202"/>
      <c r="O205" s="158"/>
      <c r="P205" s="158"/>
      <c r="Q205" s="158"/>
      <c r="R205" s="129">
        <f t="shared" si="28"/>
        <v>24</v>
      </c>
      <c r="S205" s="129">
        <f t="shared" si="29"/>
        <v>24</v>
      </c>
      <c r="T205" s="129" t="b">
        <f t="shared" si="30"/>
        <v>0</v>
      </c>
      <c r="U205" s="129" t="b">
        <f t="shared" si="31"/>
        <v>0</v>
      </c>
      <c r="V205" s="29">
        <f t="shared" si="32"/>
        <v>0</v>
      </c>
      <c r="W205" s="29">
        <f t="shared" si="33"/>
        <v>0</v>
      </c>
      <c r="X205" s="29">
        <f t="shared" si="26"/>
        <v>0</v>
      </c>
      <c r="Y205" s="29">
        <f t="shared" si="27"/>
        <v>0</v>
      </c>
    </row>
    <row r="206" spans="1:25">
      <c r="A206" s="170">
        <v>204</v>
      </c>
      <c r="B206" s="41"/>
      <c r="C206" s="102"/>
      <c r="D206" s="180"/>
      <c r="E206" s="60"/>
      <c r="F206" s="156"/>
      <c r="G206" s="41"/>
      <c r="H206" s="102"/>
      <c r="I206" s="60"/>
      <c r="J206" s="102"/>
      <c r="K206" s="194"/>
      <c r="L206" s="202"/>
      <c r="M206" s="202"/>
      <c r="N206" s="202"/>
      <c r="O206" s="158"/>
      <c r="P206" s="158"/>
      <c r="Q206" s="158"/>
      <c r="R206" s="129">
        <f t="shared" si="28"/>
        <v>24</v>
      </c>
      <c r="S206" s="129">
        <f t="shared" si="29"/>
        <v>24</v>
      </c>
      <c r="T206" s="129" t="b">
        <f t="shared" si="30"/>
        <v>0</v>
      </c>
      <c r="U206" s="129" t="b">
        <f t="shared" si="31"/>
        <v>0</v>
      </c>
      <c r="V206" s="29">
        <f t="shared" si="32"/>
        <v>0</v>
      </c>
      <c r="W206" s="29">
        <f t="shared" si="33"/>
        <v>0</v>
      </c>
      <c r="X206" s="29">
        <f t="shared" si="26"/>
        <v>0</v>
      </c>
      <c r="Y206" s="29">
        <f t="shared" si="27"/>
        <v>0</v>
      </c>
    </row>
    <row r="207" spans="1:25">
      <c r="A207" s="170">
        <v>205</v>
      </c>
      <c r="B207" s="41"/>
      <c r="C207" s="102"/>
      <c r="D207" s="180"/>
      <c r="E207" s="60"/>
      <c r="F207" s="156"/>
      <c r="G207" s="41"/>
      <c r="H207" s="102"/>
      <c r="I207" s="60"/>
      <c r="J207" s="102"/>
      <c r="K207" s="194"/>
      <c r="L207" s="202"/>
      <c r="M207" s="202"/>
      <c r="N207" s="202"/>
      <c r="O207" s="158"/>
      <c r="P207" s="158"/>
      <c r="Q207" s="158"/>
      <c r="R207" s="129">
        <f t="shared" si="28"/>
        <v>24</v>
      </c>
      <c r="S207" s="129">
        <f t="shared" si="29"/>
        <v>24</v>
      </c>
      <c r="T207" s="129" t="b">
        <f t="shared" si="30"/>
        <v>0</v>
      </c>
      <c r="U207" s="129" t="b">
        <f t="shared" si="31"/>
        <v>0</v>
      </c>
      <c r="V207" s="29">
        <f t="shared" si="32"/>
        <v>0</v>
      </c>
      <c r="W207" s="29">
        <f t="shared" si="33"/>
        <v>0</v>
      </c>
      <c r="X207" s="29">
        <f t="shared" si="26"/>
        <v>0</v>
      </c>
      <c r="Y207" s="29">
        <f t="shared" si="27"/>
        <v>0</v>
      </c>
    </row>
    <row r="208" spans="1:25">
      <c r="A208" s="170">
        <v>206</v>
      </c>
      <c r="B208" s="41"/>
      <c r="C208" s="102"/>
      <c r="D208" s="180"/>
      <c r="E208" s="60"/>
      <c r="F208" s="156"/>
      <c r="G208" s="41"/>
      <c r="H208" s="102"/>
      <c r="I208" s="60"/>
      <c r="J208" s="102"/>
      <c r="K208" s="194"/>
      <c r="L208" s="202"/>
      <c r="M208" s="202"/>
      <c r="N208" s="202"/>
      <c r="O208" s="158"/>
      <c r="P208" s="158"/>
      <c r="Q208" s="158"/>
      <c r="R208" s="129">
        <f t="shared" si="28"/>
        <v>24</v>
      </c>
      <c r="S208" s="129">
        <f t="shared" si="29"/>
        <v>24</v>
      </c>
      <c r="T208" s="129" t="b">
        <f t="shared" si="30"/>
        <v>0</v>
      </c>
      <c r="U208" s="129" t="b">
        <f t="shared" si="31"/>
        <v>0</v>
      </c>
      <c r="V208" s="29">
        <f t="shared" si="32"/>
        <v>0</v>
      </c>
      <c r="W208" s="29">
        <f t="shared" si="33"/>
        <v>0</v>
      </c>
      <c r="X208" s="29">
        <f t="shared" ref="X208:X271" si="34">HOUR(U208)</f>
        <v>0</v>
      </c>
      <c r="Y208" s="29">
        <f t="shared" ref="Y208:Y271" si="35">MINUTE(U208)</f>
        <v>0</v>
      </c>
    </row>
    <row r="209" spans="1:25">
      <c r="A209" s="170">
        <v>207</v>
      </c>
      <c r="B209" s="41"/>
      <c r="C209" s="102"/>
      <c r="D209" s="180"/>
      <c r="E209" s="60"/>
      <c r="F209" s="156"/>
      <c r="G209" s="41"/>
      <c r="H209" s="102"/>
      <c r="I209" s="60"/>
      <c r="J209" s="102"/>
      <c r="K209" s="194"/>
      <c r="L209" s="202"/>
      <c r="M209" s="202"/>
      <c r="N209" s="202"/>
      <c r="O209" s="158"/>
      <c r="P209" s="158"/>
      <c r="Q209" s="158"/>
      <c r="R209" s="129">
        <f t="shared" si="28"/>
        <v>24</v>
      </c>
      <c r="S209" s="129">
        <f t="shared" si="29"/>
        <v>24</v>
      </c>
      <c r="T209" s="129" t="b">
        <f t="shared" si="30"/>
        <v>0</v>
      </c>
      <c r="U209" s="129" t="b">
        <f t="shared" si="31"/>
        <v>0</v>
      </c>
      <c r="V209" s="29">
        <f t="shared" si="32"/>
        <v>0</v>
      </c>
      <c r="W209" s="29">
        <f t="shared" si="33"/>
        <v>0</v>
      </c>
      <c r="X209" s="29">
        <f t="shared" si="34"/>
        <v>0</v>
      </c>
      <c r="Y209" s="29">
        <f t="shared" si="35"/>
        <v>0</v>
      </c>
    </row>
    <row r="210" spans="1:25">
      <c r="A210" s="170">
        <v>208</v>
      </c>
      <c r="B210" s="41"/>
      <c r="C210" s="102"/>
      <c r="D210" s="180"/>
      <c r="E210" s="60"/>
      <c r="F210" s="156"/>
      <c r="G210" s="41"/>
      <c r="H210" s="102"/>
      <c r="I210" s="60"/>
      <c r="J210" s="102"/>
      <c r="K210" s="194"/>
      <c r="L210" s="202"/>
      <c r="M210" s="202"/>
      <c r="N210" s="202"/>
      <c r="O210" s="158"/>
      <c r="P210" s="158"/>
      <c r="Q210" s="158"/>
      <c r="R210" s="129">
        <f t="shared" si="28"/>
        <v>24</v>
      </c>
      <c r="S210" s="129">
        <f t="shared" si="29"/>
        <v>24</v>
      </c>
      <c r="T210" s="129" t="b">
        <f t="shared" si="30"/>
        <v>0</v>
      </c>
      <c r="U210" s="129" t="b">
        <f t="shared" si="31"/>
        <v>0</v>
      </c>
      <c r="V210" s="29">
        <f t="shared" si="32"/>
        <v>0</v>
      </c>
      <c r="W210" s="29">
        <f t="shared" si="33"/>
        <v>0</v>
      </c>
      <c r="X210" s="29">
        <f t="shared" si="34"/>
        <v>0</v>
      </c>
      <c r="Y210" s="29">
        <f t="shared" si="35"/>
        <v>0</v>
      </c>
    </row>
    <row r="211" spans="1:25">
      <c r="A211" s="170">
        <v>209</v>
      </c>
      <c r="B211" s="41"/>
      <c r="C211" s="102"/>
      <c r="D211" s="180"/>
      <c r="E211" s="60"/>
      <c r="F211" s="156"/>
      <c r="G211" s="41"/>
      <c r="H211" s="102"/>
      <c r="I211" s="161"/>
      <c r="J211" s="102"/>
      <c r="K211" s="194"/>
      <c r="L211" s="202"/>
      <c r="M211" s="202"/>
      <c r="N211" s="202"/>
      <c r="O211" s="158"/>
      <c r="P211" s="158"/>
      <c r="Q211" s="158"/>
      <c r="R211" s="129">
        <f t="shared" si="28"/>
        <v>24</v>
      </c>
      <c r="S211" s="129">
        <f t="shared" si="29"/>
        <v>24</v>
      </c>
      <c r="T211" s="129" t="b">
        <f t="shared" si="30"/>
        <v>0</v>
      </c>
      <c r="U211" s="129" t="b">
        <f t="shared" si="31"/>
        <v>0</v>
      </c>
      <c r="V211" s="29">
        <f t="shared" si="32"/>
        <v>0</v>
      </c>
      <c r="W211" s="29">
        <f t="shared" si="33"/>
        <v>0</v>
      </c>
      <c r="X211" s="29">
        <f t="shared" si="34"/>
        <v>0</v>
      </c>
      <c r="Y211" s="29">
        <f t="shared" si="35"/>
        <v>0</v>
      </c>
    </row>
    <row r="212" spans="1:25">
      <c r="A212" s="170">
        <v>210</v>
      </c>
      <c r="B212" s="41"/>
      <c r="C212" s="102"/>
      <c r="D212" s="180"/>
      <c r="E212" s="60"/>
      <c r="F212" s="156"/>
      <c r="G212" s="41"/>
      <c r="H212" s="102"/>
      <c r="I212" s="161"/>
      <c r="J212" s="102"/>
      <c r="K212" s="194"/>
      <c r="L212" s="202"/>
      <c r="M212" s="202"/>
      <c r="N212" s="202"/>
      <c r="O212" s="158"/>
      <c r="P212" s="158"/>
      <c r="Q212" s="158"/>
      <c r="R212" s="129">
        <f t="shared" si="28"/>
        <v>24</v>
      </c>
      <c r="S212" s="129">
        <f t="shared" si="29"/>
        <v>24</v>
      </c>
      <c r="T212" s="129" t="b">
        <f t="shared" si="30"/>
        <v>0</v>
      </c>
      <c r="U212" s="129" t="b">
        <f t="shared" si="31"/>
        <v>0</v>
      </c>
      <c r="V212" s="29">
        <f t="shared" si="32"/>
        <v>0</v>
      </c>
      <c r="W212" s="29">
        <f t="shared" si="33"/>
        <v>0</v>
      </c>
      <c r="X212" s="29">
        <f t="shared" si="34"/>
        <v>0</v>
      </c>
      <c r="Y212" s="29">
        <f t="shared" si="35"/>
        <v>0</v>
      </c>
    </row>
    <row r="213" spans="1:25">
      <c r="A213" s="170">
        <v>211</v>
      </c>
      <c r="B213" s="41"/>
      <c r="C213" s="102"/>
      <c r="D213" s="180"/>
      <c r="E213" s="60"/>
      <c r="F213" s="156"/>
      <c r="G213" s="41"/>
      <c r="H213" s="102"/>
      <c r="I213" s="60"/>
      <c r="J213" s="102"/>
      <c r="K213" s="194"/>
      <c r="L213" s="202"/>
      <c r="M213" s="202"/>
      <c r="N213" s="202"/>
      <c r="O213" s="158"/>
      <c r="P213" s="158"/>
      <c r="Q213" s="158"/>
      <c r="R213" s="129">
        <f t="shared" si="28"/>
        <v>24</v>
      </c>
      <c r="S213" s="129">
        <f t="shared" si="29"/>
        <v>24</v>
      </c>
      <c r="T213" s="129" t="b">
        <f t="shared" si="30"/>
        <v>0</v>
      </c>
      <c r="U213" s="129" t="b">
        <f t="shared" si="31"/>
        <v>0</v>
      </c>
      <c r="V213" s="29">
        <f t="shared" si="32"/>
        <v>0</v>
      </c>
      <c r="W213" s="29">
        <f t="shared" si="33"/>
        <v>0</v>
      </c>
      <c r="X213" s="29">
        <f t="shared" si="34"/>
        <v>0</v>
      </c>
      <c r="Y213" s="29">
        <f t="shared" si="35"/>
        <v>0</v>
      </c>
    </row>
    <row r="214" spans="1:25">
      <c r="A214" s="170">
        <v>212</v>
      </c>
      <c r="B214" s="41"/>
      <c r="C214" s="102"/>
      <c r="D214" s="180"/>
      <c r="E214" s="60"/>
      <c r="F214" s="156"/>
      <c r="G214" s="41"/>
      <c r="H214" s="102"/>
      <c r="I214" s="60"/>
      <c r="J214" s="102"/>
      <c r="K214" s="194"/>
      <c r="L214" s="202"/>
      <c r="M214" s="202"/>
      <c r="N214" s="202"/>
      <c r="O214" s="158"/>
      <c r="P214" s="158"/>
      <c r="Q214" s="158"/>
      <c r="R214" s="129">
        <f t="shared" si="28"/>
        <v>24</v>
      </c>
      <c r="S214" s="129">
        <f t="shared" si="29"/>
        <v>24</v>
      </c>
      <c r="T214" s="129" t="b">
        <f t="shared" si="30"/>
        <v>0</v>
      </c>
      <c r="U214" s="129" t="b">
        <f t="shared" si="31"/>
        <v>0</v>
      </c>
      <c r="V214" s="29">
        <f t="shared" si="32"/>
        <v>0</v>
      </c>
      <c r="W214" s="29">
        <f t="shared" si="33"/>
        <v>0</v>
      </c>
      <c r="X214" s="29">
        <f t="shared" si="34"/>
        <v>0</v>
      </c>
      <c r="Y214" s="29">
        <f t="shared" si="35"/>
        <v>0</v>
      </c>
    </row>
    <row r="215" spans="1:25">
      <c r="A215" s="170">
        <v>213</v>
      </c>
      <c r="B215" s="41"/>
      <c r="C215" s="102"/>
      <c r="D215" s="180"/>
      <c r="E215" s="60"/>
      <c r="F215" s="156"/>
      <c r="G215" s="41"/>
      <c r="H215" s="102"/>
      <c r="I215" s="60"/>
      <c r="J215" s="102"/>
      <c r="K215" s="194"/>
      <c r="L215" s="202"/>
      <c r="M215" s="202"/>
      <c r="N215" s="202"/>
      <c r="O215" s="158"/>
      <c r="P215" s="158"/>
      <c r="Q215" s="158"/>
      <c r="R215" s="129">
        <f t="shared" si="28"/>
        <v>24</v>
      </c>
      <c r="S215" s="129">
        <f t="shared" si="29"/>
        <v>24</v>
      </c>
      <c r="T215" s="129" t="b">
        <f t="shared" si="30"/>
        <v>0</v>
      </c>
      <c r="U215" s="129" t="b">
        <f t="shared" si="31"/>
        <v>0</v>
      </c>
      <c r="V215" s="29">
        <f t="shared" si="32"/>
        <v>0</v>
      </c>
      <c r="W215" s="29">
        <f t="shared" si="33"/>
        <v>0</v>
      </c>
      <c r="X215" s="29">
        <f t="shared" si="34"/>
        <v>0</v>
      </c>
      <c r="Y215" s="29">
        <f t="shared" si="35"/>
        <v>0</v>
      </c>
    </row>
    <row r="216" spans="1:25">
      <c r="A216" s="170">
        <v>214</v>
      </c>
      <c r="B216" s="41"/>
      <c r="C216" s="102"/>
      <c r="D216" s="180"/>
      <c r="E216" s="60"/>
      <c r="F216" s="156"/>
      <c r="G216" s="41"/>
      <c r="H216" s="102"/>
      <c r="I216" s="60"/>
      <c r="J216" s="102"/>
      <c r="K216" s="194"/>
      <c r="L216" s="202"/>
      <c r="M216" s="202"/>
      <c r="N216" s="202"/>
      <c r="O216" s="158"/>
      <c r="P216" s="158"/>
      <c r="Q216" s="158"/>
      <c r="R216" s="129">
        <f t="shared" si="28"/>
        <v>24</v>
      </c>
      <c r="S216" s="129">
        <f t="shared" si="29"/>
        <v>24</v>
      </c>
      <c r="T216" s="129" t="b">
        <f t="shared" si="30"/>
        <v>0</v>
      </c>
      <c r="U216" s="129" t="b">
        <f t="shared" si="31"/>
        <v>0</v>
      </c>
      <c r="V216" s="29">
        <f t="shared" si="32"/>
        <v>0</v>
      </c>
      <c r="W216" s="29">
        <f t="shared" si="33"/>
        <v>0</v>
      </c>
      <c r="X216" s="29">
        <f t="shared" si="34"/>
        <v>0</v>
      </c>
      <c r="Y216" s="29">
        <f t="shared" si="35"/>
        <v>0</v>
      </c>
    </row>
    <row r="217" spans="1:25">
      <c r="A217" s="170">
        <v>215</v>
      </c>
      <c r="B217" s="41"/>
      <c r="C217" s="102"/>
      <c r="D217" s="180"/>
      <c r="E217" s="60"/>
      <c r="F217" s="156"/>
      <c r="G217" s="41"/>
      <c r="H217" s="102"/>
      <c r="I217" s="60"/>
      <c r="J217" s="102"/>
      <c r="K217" s="194"/>
      <c r="L217" s="202"/>
      <c r="M217" s="202"/>
      <c r="N217" s="202"/>
      <c r="O217" s="158"/>
      <c r="P217" s="158"/>
      <c r="Q217" s="158"/>
      <c r="R217" s="129">
        <f t="shared" si="28"/>
        <v>24</v>
      </c>
      <c r="S217" s="129">
        <f t="shared" si="29"/>
        <v>24</v>
      </c>
      <c r="T217" s="129" t="b">
        <f t="shared" si="30"/>
        <v>0</v>
      </c>
      <c r="U217" s="129" t="b">
        <f t="shared" si="31"/>
        <v>0</v>
      </c>
      <c r="V217" s="29">
        <f t="shared" si="32"/>
        <v>0</v>
      </c>
      <c r="W217" s="29">
        <f t="shared" si="33"/>
        <v>0</v>
      </c>
      <c r="X217" s="29">
        <f t="shared" si="34"/>
        <v>0</v>
      </c>
      <c r="Y217" s="29">
        <f t="shared" si="35"/>
        <v>0</v>
      </c>
    </row>
    <row r="218" spans="1:25">
      <c r="A218" s="170">
        <v>216</v>
      </c>
      <c r="B218" s="41"/>
      <c r="C218" s="102"/>
      <c r="D218" s="180"/>
      <c r="E218" s="60"/>
      <c r="F218" s="156"/>
      <c r="G218" s="41"/>
      <c r="H218" s="102"/>
      <c r="I218" s="161"/>
      <c r="J218" s="102"/>
      <c r="K218" s="194"/>
      <c r="L218" s="202"/>
      <c r="M218" s="202"/>
      <c r="N218" s="202"/>
      <c r="O218" s="158"/>
      <c r="P218" s="158"/>
      <c r="Q218" s="158"/>
      <c r="R218" s="129">
        <f t="shared" si="28"/>
        <v>24</v>
      </c>
      <c r="S218" s="129">
        <f t="shared" si="29"/>
        <v>24</v>
      </c>
      <c r="T218" s="129" t="b">
        <f t="shared" si="30"/>
        <v>0</v>
      </c>
      <c r="U218" s="129" t="b">
        <f t="shared" si="31"/>
        <v>0</v>
      </c>
      <c r="V218" s="29">
        <f t="shared" si="32"/>
        <v>0</v>
      </c>
      <c r="W218" s="29">
        <f t="shared" si="33"/>
        <v>0</v>
      </c>
      <c r="X218" s="29">
        <f t="shared" si="34"/>
        <v>0</v>
      </c>
      <c r="Y218" s="29">
        <f t="shared" si="35"/>
        <v>0</v>
      </c>
    </row>
    <row r="219" spans="1:25">
      <c r="A219" s="170">
        <v>217</v>
      </c>
      <c r="B219" s="41"/>
      <c r="C219" s="102"/>
      <c r="D219" s="180"/>
      <c r="E219" s="60"/>
      <c r="F219" s="156"/>
      <c r="G219" s="41"/>
      <c r="H219" s="102"/>
      <c r="I219" s="60"/>
      <c r="J219" s="102"/>
      <c r="K219" s="194"/>
      <c r="L219" s="202"/>
      <c r="M219" s="202"/>
      <c r="N219" s="202"/>
      <c r="O219" s="158"/>
      <c r="P219" s="158"/>
      <c r="Q219" s="158"/>
      <c r="R219" s="129">
        <f t="shared" ref="R219:R282" si="36">24-C219</f>
        <v>24</v>
      </c>
      <c r="S219" s="129">
        <f t="shared" ref="S219:S282" si="37">24-H219</f>
        <v>24</v>
      </c>
      <c r="T219" s="129" t="b">
        <f t="shared" si="30"/>
        <v>0</v>
      </c>
      <c r="U219" s="129" t="b">
        <f t="shared" si="31"/>
        <v>0</v>
      </c>
      <c r="V219" s="29">
        <f t="shared" si="32"/>
        <v>0</v>
      </c>
      <c r="W219" s="29">
        <f t="shared" si="33"/>
        <v>0</v>
      </c>
      <c r="X219" s="29">
        <f t="shared" si="34"/>
        <v>0</v>
      </c>
      <c r="Y219" s="29">
        <f t="shared" si="35"/>
        <v>0</v>
      </c>
    </row>
    <row r="220" spans="1:25">
      <c r="A220" s="170">
        <v>218</v>
      </c>
      <c r="B220" s="41"/>
      <c r="C220" s="102"/>
      <c r="D220" s="180"/>
      <c r="E220" s="60"/>
      <c r="F220" s="156"/>
      <c r="G220" s="41"/>
      <c r="H220" s="102"/>
      <c r="I220" s="60"/>
      <c r="J220" s="102"/>
      <c r="K220" s="194"/>
      <c r="L220" s="202"/>
      <c r="M220" s="202"/>
      <c r="N220" s="202"/>
      <c r="O220" s="158"/>
      <c r="P220" s="158"/>
      <c r="Q220" s="158"/>
      <c r="R220" s="129">
        <f t="shared" si="36"/>
        <v>24</v>
      </c>
      <c r="S220" s="129">
        <f t="shared" si="37"/>
        <v>24</v>
      </c>
      <c r="T220" s="129" t="b">
        <f t="shared" si="30"/>
        <v>0</v>
      </c>
      <c r="U220" s="129" t="b">
        <f t="shared" si="31"/>
        <v>0</v>
      </c>
      <c r="V220" s="29">
        <f t="shared" si="32"/>
        <v>0</v>
      </c>
      <c r="W220" s="29">
        <f t="shared" si="33"/>
        <v>0</v>
      </c>
      <c r="X220" s="29">
        <f t="shared" si="34"/>
        <v>0</v>
      </c>
      <c r="Y220" s="29">
        <f t="shared" si="35"/>
        <v>0</v>
      </c>
    </row>
    <row r="221" spans="1:25">
      <c r="A221" s="170">
        <v>219</v>
      </c>
      <c r="B221" s="41"/>
      <c r="C221" s="102"/>
      <c r="D221" s="180"/>
      <c r="E221" s="60"/>
      <c r="F221" s="156"/>
      <c r="G221" s="41"/>
      <c r="H221" s="102"/>
      <c r="I221" s="161"/>
      <c r="J221" s="102"/>
      <c r="K221" s="194"/>
      <c r="L221" s="202"/>
      <c r="M221" s="202"/>
      <c r="N221" s="202"/>
      <c r="O221" s="158"/>
      <c r="P221" s="158"/>
      <c r="Q221" s="158"/>
      <c r="R221" s="129">
        <f t="shared" si="36"/>
        <v>24</v>
      </c>
      <c r="S221" s="129">
        <f t="shared" si="37"/>
        <v>24</v>
      </c>
      <c r="T221" s="129" t="b">
        <f t="shared" si="30"/>
        <v>0</v>
      </c>
      <c r="U221" s="129" t="b">
        <f t="shared" si="31"/>
        <v>0</v>
      </c>
      <c r="V221" s="29">
        <f t="shared" si="32"/>
        <v>0</v>
      </c>
      <c r="W221" s="29">
        <f t="shared" si="33"/>
        <v>0</v>
      </c>
      <c r="X221" s="29">
        <f t="shared" si="34"/>
        <v>0</v>
      </c>
      <c r="Y221" s="29">
        <f t="shared" si="35"/>
        <v>0</v>
      </c>
    </row>
    <row r="222" spans="1:25">
      <c r="A222" s="170">
        <v>220</v>
      </c>
      <c r="B222" s="41"/>
      <c r="C222" s="102"/>
      <c r="D222" s="180"/>
      <c r="E222" s="60"/>
      <c r="F222" s="156"/>
      <c r="G222" s="41"/>
      <c r="H222" s="102"/>
      <c r="I222" s="161"/>
      <c r="J222" s="102"/>
      <c r="K222" s="194"/>
      <c r="L222" s="202"/>
      <c r="M222" s="202"/>
      <c r="N222" s="202"/>
      <c r="O222" s="158"/>
      <c r="P222" s="158"/>
      <c r="Q222" s="158"/>
      <c r="R222" s="129">
        <f t="shared" si="36"/>
        <v>24</v>
      </c>
      <c r="S222" s="129">
        <f t="shared" si="37"/>
        <v>24</v>
      </c>
      <c r="T222" s="129" t="b">
        <f t="shared" si="30"/>
        <v>0</v>
      </c>
      <c r="U222" s="129" t="b">
        <f t="shared" si="31"/>
        <v>0</v>
      </c>
      <c r="V222" s="29">
        <f t="shared" si="32"/>
        <v>0</v>
      </c>
      <c r="W222" s="29">
        <f t="shared" si="33"/>
        <v>0</v>
      </c>
      <c r="X222" s="29">
        <f t="shared" si="34"/>
        <v>0</v>
      </c>
      <c r="Y222" s="29">
        <f t="shared" si="35"/>
        <v>0</v>
      </c>
    </row>
    <row r="223" spans="1:25">
      <c r="A223" s="170">
        <v>221</v>
      </c>
      <c r="B223" s="41"/>
      <c r="C223" s="102"/>
      <c r="D223" s="180"/>
      <c r="E223" s="60"/>
      <c r="F223" s="156"/>
      <c r="G223" s="41"/>
      <c r="H223" s="102"/>
      <c r="I223" s="161"/>
      <c r="J223" s="102"/>
      <c r="K223" s="194"/>
      <c r="L223" s="202"/>
      <c r="M223" s="202"/>
      <c r="N223" s="202"/>
      <c r="O223" s="158"/>
      <c r="P223" s="158"/>
      <c r="Q223" s="158"/>
      <c r="R223" s="129">
        <f t="shared" si="36"/>
        <v>24</v>
      </c>
      <c r="S223" s="129">
        <f t="shared" si="37"/>
        <v>24</v>
      </c>
      <c r="T223" s="129" t="b">
        <f t="shared" si="30"/>
        <v>0</v>
      </c>
      <c r="U223" s="129" t="b">
        <f t="shared" si="31"/>
        <v>0</v>
      </c>
      <c r="V223" s="29">
        <f t="shared" si="32"/>
        <v>0</v>
      </c>
      <c r="W223" s="29">
        <f t="shared" si="33"/>
        <v>0</v>
      </c>
      <c r="X223" s="29">
        <f t="shared" si="34"/>
        <v>0</v>
      </c>
      <c r="Y223" s="29">
        <f t="shared" si="35"/>
        <v>0</v>
      </c>
    </row>
    <row r="224" spans="1:25">
      <c r="A224" s="170">
        <v>222</v>
      </c>
      <c r="B224" s="41"/>
      <c r="C224" s="102"/>
      <c r="D224" s="180"/>
      <c r="E224" s="60"/>
      <c r="F224" s="156"/>
      <c r="G224" s="41"/>
      <c r="H224" s="102"/>
      <c r="I224" s="60"/>
      <c r="J224" s="102"/>
      <c r="K224" s="194"/>
      <c r="L224" s="202"/>
      <c r="M224" s="202"/>
      <c r="N224" s="202"/>
      <c r="O224" s="158"/>
      <c r="P224" s="158"/>
      <c r="Q224" s="158"/>
      <c r="R224" s="129">
        <f t="shared" si="36"/>
        <v>24</v>
      </c>
      <c r="S224" s="129">
        <f t="shared" si="37"/>
        <v>24</v>
      </c>
      <c r="T224" s="129" t="b">
        <f t="shared" si="30"/>
        <v>0</v>
      </c>
      <c r="U224" s="129" t="b">
        <f t="shared" si="31"/>
        <v>0</v>
      </c>
      <c r="V224" s="29">
        <f t="shared" si="32"/>
        <v>0</v>
      </c>
      <c r="W224" s="29">
        <f t="shared" si="33"/>
        <v>0</v>
      </c>
      <c r="X224" s="29">
        <f t="shared" si="34"/>
        <v>0</v>
      </c>
      <c r="Y224" s="29">
        <f t="shared" si="35"/>
        <v>0</v>
      </c>
    </row>
    <row r="225" spans="1:25">
      <c r="A225" s="170">
        <v>223</v>
      </c>
      <c r="B225" s="41"/>
      <c r="C225" s="102"/>
      <c r="D225" s="180"/>
      <c r="E225" s="60"/>
      <c r="F225" s="156"/>
      <c r="G225" s="41"/>
      <c r="H225" s="102"/>
      <c r="I225" s="60"/>
      <c r="J225" s="102"/>
      <c r="K225" s="194"/>
      <c r="L225" s="202"/>
      <c r="M225" s="202"/>
      <c r="N225" s="202"/>
      <c r="O225" s="158"/>
      <c r="P225" s="158"/>
      <c r="Q225" s="158"/>
      <c r="R225" s="129">
        <f t="shared" si="36"/>
        <v>24</v>
      </c>
      <c r="S225" s="129">
        <f t="shared" si="37"/>
        <v>24</v>
      </c>
      <c r="T225" s="129" t="b">
        <f t="shared" si="30"/>
        <v>0</v>
      </c>
      <c r="U225" s="129" t="b">
        <f t="shared" si="31"/>
        <v>0</v>
      </c>
      <c r="V225" s="29">
        <f t="shared" si="32"/>
        <v>0</v>
      </c>
      <c r="W225" s="29">
        <f t="shared" si="33"/>
        <v>0</v>
      </c>
      <c r="X225" s="29">
        <f t="shared" si="34"/>
        <v>0</v>
      </c>
      <c r="Y225" s="29">
        <f t="shared" si="35"/>
        <v>0</v>
      </c>
    </row>
    <row r="226" spans="1:25">
      <c r="A226" s="170">
        <v>224</v>
      </c>
      <c r="B226" s="41"/>
      <c r="C226" s="102"/>
      <c r="D226" s="180"/>
      <c r="E226" s="60"/>
      <c r="F226" s="156"/>
      <c r="G226" s="41"/>
      <c r="H226" s="102"/>
      <c r="I226" s="161"/>
      <c r="J226" s="102"/>
      <c r="K226" s="194"/>
      <c r="L226" s="202"/>
      <c r="M226" s="202"/>
      <c r="N226" s="202"/>
      <c r="O226" s="158"/>
      <c r="P226" s="158"/>
      <c r="Q226" s="158"/>
      <c r="R226" s="129">
        <f t="shared" si="36"/>
        <v>24</v>
      </c>
      <c r="S226" s="129">
        <f t="shared" si="37"/>
        <v>24</v>
      </c>
      <c r="T226" s="129" t="b">
        <f t="shared" si="30"/>
        <v>0</v>
      </c>
      <c r="U226" s="129" t="b">
        <f t="shared" si="31"/>
        <v>0</v>
      </c>
      <c r="V226" s="29">
        <f t="shared" si="32"/>
        <v>0</v>
      </c>
      <c r="W226" s="29">
        <f t="shared" si="33"/>
        <v>0</v>
      </c>
      <c r="X226" s="29">
        <f t="shared" si="34"/>
        <v>0</v>
      </c>
      <c r="Y226" s="29">
        <f t="shared" si="35"/>
        <v>0</v>
      </c>
    </row>
    <row r="227" spans="1:25">
      <c r="A227" s="170">
        <v>225</v>
      </c>
      <c r="B227" s="41"/>
      <c r="C227" s="102"/>
      <c r="D227" s="180"/>
      <c r="E227" s="60"/>
      <c r="F227" s="156"/>
      <c r="G227" s="41"/>
      <c r="H227" s="102"/>
      <c r="I227" s="161"/>
      <c r="J227" s="102"/>
      <c r="K227" s="194"/>
      <c r="L227" s="202"/>
      <c r="M227" s="202"/>
      <c r="N227" s="202"/>
      <c r="O227" s="158"/>
      <c r="P227" s="158"/>
      <c r="Q227" s="158"/>
      <c r="R227" s="129">
        <f t="shared" si="36"/>
        <v>24</v>
      </c>
      <c r="S227" s="129">
        <f t="shared" si="37"/>
        <v>24</v>
      </c>
      <c r="T227" s="129" t="b">
        <f t="shared" si="30"/>
        <v>0</v>
      </c>
      <c r="U227" s="129" t="b">
        <f t="shared" si="31"/>
        <v>0</v>
      </c>
      <c r="V227" s="29">
        <f t="shared" si="32"/>
        <v>0</v>
      </c>
      <c r="W227" s="29">
        <f t="shared" si="33"/>
        <v>0</v>
      </c>
      <c r="X227" s="29">
        <f t="shared" si="34"/>
        <v>0</v>
      </c>
      <c r="Y227" s="29">
        <f t="shared" si="35"/>
        <v>0</v>
      </c>
    </row>
    <row r="228" spans="1:25">
      <c r="A228" s="170">
        <v>226</v>
      </c>
      <c r="B228" s="41"/>
      <c r="C228" s="102"/>
      <c r="D228" s="180"/>
      <c r="E228" s="60"/>
      <c r="F228" s="156"/>
      <c r="G228" s="41"/>
      <c r="H228" s="102"/>
      <c r="I228" s="60"/>
      <c r="J228" s="102"/>
      <c r="K228" s="194"/>
      <c r="L228" s="202"/>
      <c r="M228" s="202"/>
      <c r="N228" s="202"/>
      <c r="O228" s="158"/>
      <c r="P228" s="158"/>
      <c r="Q228" s="158"/>
      <c r="R228" s="129">
        <f t="shared" si="36"/>
        <v>24</v>
      </c>
      <c r="S228" s="129">
        <f t="shared" si="37"/>
        <v>24</v>
      </c>
      <c r="T228" s="129" t="b">
        <f t="shared" si="30"/>
        <v>0</v>
      </c>
      <c r="U228" s="129" t="b">
        <f t="shared" si="31"/>
        <v>0</v>
      </c>
      <c r="V228" s="29">
        <f t="shared" si="32"/>
        <v>0</v>
      </c>
      <c r="W228" s="29">
        <f t="shared" si="33"/>
        <v>0</v>
      </c>
      <c r="X228" s="29">
        <f t="shared" si="34"/>
        <v>0</v>
      </c>
      <c r="Y228" s="29">
        <f t="shared" si="35"/>
        <v>0</v>
      </c>
    </row>
    <row r="229" spans="1:25">
      <c r="A229" s="170">
        <v>227</v>
      </c>
      <c r="B229" s="41"/>
      <c r="C229" s="102"/>
      <c r="D229" s="180"/>
      <c r="E229" s="60"/>
      <c r="F229" s="156"/>
      <c r="G229" s="41"/>
      <c r="H229" s="102"/>
      <c r="I229" s="161"/>
      <c r="J229" s="102"/>
      <c r="K229" s="194"/>
      <c r="L229" s="202"/>
      <c r="M229" s="202"/>
      <c r="N229" s="202"/>
      <c r="O229" s="158"/>
      <c r="P229" s="158"/>
      <c r="Q229" s="158"/>
      <c r="R229" s="129">
        <f t="shared" si="36"/>
        <v>24</v>
      </c>
      <c r="S229" s="129">
        <f t="shared" si="37"/>
        <v>24</v>
      </c>
      <c r="T229" s="129" t="b">
        <f t="shared" si="30"/>
        <v>0</v>
      </c>
      <c r="U229" s="129" t="b">
        <f t="shared" si="31"/>
        <v>0</v>
      </c>
      <c r="V229" s="29">
        <f t="shared" si="32"/>
        <v>0</v>
      </c>
      <c r="W229" s="29">
        <f t="shared" si="33"/>
        <v>0</v>
      </c>
      <c r="X229" s="29">
        <f t="shared" si="34"/>
        <v>0</v>
      </c>
      <c r="Y229" s="29">
        <f t="shared" si="35"/>
        <v>0</v>
      </c>
    </row>
    <row r="230" spans="1:25">
      <c r="A230" s="170">
        <v>228</v>
      </c>
      <c r="B230" s="41"/>
      <c r="C230" s="102"/>
      <c r="D230" s="180"/>
      <c r="E230" s="60"/>
      <c r="F230" s="156"/>
      <c r="G230" s="41"/>
      <c r="H230" s="102"/>
      <c r="I230" s="161"/>
      <c r="J230" s="102"/>
      <c r="K230" s="194"/>
      <c r="L230" s="202"/>
      <c r="M230" s="202"/>
      <c r="N230" s="202"/>
      <c r="O230" s="158"/>
      <c r="P230" s="158"/>
      <c r="Q230" s="158"/>
      <c r="R230" s="129">
        <f t="shared" si="36"/>
        <v>24</v>
      </c>
      <c r="S230" s="129">
        <f t="shared" si="37"/>
        <v>24</v>
      </c>
      <c r="T230" s="129" t="b">
        <f t="shared" si="30"/>
        <v>0</v>
      </c>
      <c r="U230" s="129" t="b">
        <f t="shared" si="31"/>
        <v>0</v>
      </c>
      <c r="V230" s="29">
        <f t="shared" si="32"/>
        <v>0</v>
      </c>
      <c r="W230" s="29">
        <f t="shared" si="33"/>
        <v>0</v>
      </c>
      <c r="X230" s="29">
        <f t="shared" si="34"/>
        <v>0</v>
      </c>
      <c r="Y230" s="29">
        <f t="shared" si="35"/>
        <v>0</v>
      </c>
    </row>
    <row r="231" spans="1:25">
      <c r="A231" s="170">
        <v>229</v>
      </c>
      <c r="B231" s="41"/>
      <c r="C231" s="102"/>
      <c r="D231" s="180"/>
      <c r="E231" s="60"/>
      <c r="F231" s="156"/>
      <c r="G231" s="41"/>
      <c r="H231" s="102"/>
      <c r="I231" s="60"/>
      <c r="J231" s="102"/>
      <c r="K231" s="194"/>
      <c r="L231" s="202"/>
      <c r="M231" s="202"/>
      <c r="N231" s="202"/>
      <c r="O231" s="158"/>
      <c r="P231" s="158"/>
      <c r="Q231" s="158"/>
      <c r="R231" s="129">
        <f t="shared" si="36"/>
        <v>24</v>
      </c>
      <c r="S231" s="129">
        <f t="shared" si="37"/>
        <v>24</v>
      </c>
      <c r="T231" s="129" t="b">
        <f t="shared" si="30"/>
        <v>0</v>
      </c>
      <c r="U231" s="129" t="b">
        <f t="shared" si="31"/>
        <v>0</v>
      </c>
      <c r="V231" s="29">
        <f t="shared" si="32"/>
        <v>0</v>
      </c>
      <c r="W231" s="29">
        <f t="shared" si="33"/>
        <v>0</v>
      </c>
      <c r="X231" s="29">
        <f t="shared" si="34"/>
        <v>0</v>
      </c>
      <c r="Y231" s="29">
        <f t="shared" si="35"/>
        <v>0</v>
      </c>
    </row>
    <row r="232" spans="1:25">
      <c r="A232" s="170">
        <v>230</v>
      </c>
      <c r="B232" s="41"/>
      <c r="C232" s="102"/>
      <c r="D232" s="180"/>
      <c r="E232" s="60"/>
      <c r="F232" s="156"/>
      <c r="G232" s="41"/>
      <c r="H232" s="102"/>
      <c r="I232" s="60"/>
      <c r="J232" s="102"/>
      <c r="K232" s="194"/>
      <c r="L232" s="202"/>
      <c r="M232" s="202"/>
      <c r="N232" s="202"/>
      <c r="O232" s="158"/>
      <c r="P232" s="158"/>
      <c r="Q232" s="158"/>
      <c r="R232" s="129">
        <f t="shared" si="36"/>
        <v>24</v>
      </c>
      <c r="S232" s="129">
        <f t="shared" si="37"/>
        <v>24</v>
      </c>
      <c r="T232" s="129" t="b">
        <f t="shared" si="30"/>
        <v>0</v>
      </c>
      <c r="U232" s="129" t="b">
        <f t="shared" si="31"/>
        <v>0</v>
      </c>
      <c r="V232" s="29">
        <f t="shared" si="32"/>
        <v>0</v>
      </c>
      <c r="W232" s="29">
        <f t="shared" si="33"/>
        <v>0</v>
      </c>
      <c r="X232" s="29">
        <f t="shared" si="34"/>
        <v>0</v>
      </c>
      <c r="Y232" s="29">
        <f t="shared" si="35"/>
        <v>0</v>
      </c>
    </row>
    <row r="233" spans="1:25">
      <c r="A233" s="170">
        <v>231</v>
      </c>
      <c r="B233" s="41"/>
      <c r="C233" s="102"/>
      <c r="D233" s="180"/>
      <c r="E233" s="60"/>
      <c r="F233" s="156"/>
      <c r="G233" s="41"/>
      <c r="H233" s="102"/>
      <c r="I233" s="60"/>
      <c r="J233" s="102"/>
      <c r="K233" s="194"/>
      <c r="L233" s="202"/>
      <c r="M233" s="202"/>
      <c r="N233" s="202"/>
      <c r="O233" s="158"/>
      <c r="P233" s="158"/>
      <c r="Q233" s="158"/>
      <c r="R233" s="129">
        <f t="shared" si="36"/>
        <v>24</v>
      </c>
      <c r="S233" s="129">
        <f t="shared" si="37"/>
        <v>24</v>
      </c>
      <c r="T233" s="129" t="b">
        <f t="shared" si="30"/>
        <v>0</v>
      </c>
      <c r="U233" s="129" t="b">
        <f t="shared" si="31"/>
        <v>0</v>
      </c>
      <c r="V233" s="29">
        <f t="shared" si="32"/>
        <v>0</v>
      </c>
      <c r="W233" s="29">
        <f t="shared" si="33"/>
        <v>0</v>
      </c>
      <c r="X233" s="29">
        <f t="shared" si="34"/>
        <v>0</v>
      </c>
      <c r="Y233" s="29">
        <f t="shared" si="35"/>
        <v>0</v>
      </c>
    </row>
    <row r="234" spans="1:25">
      <c r="A234" s="170">
        <v>232</v>
      </c>
      <c r="B234" s="41"/>
      <c r="C234" s="102"/>
      <c r="D234" s="180"/>
      <c r="E234" s="60"/>
      <c r="F234" s="156"/>
      <c r="G234" s="41"/>
      <c r="H234" s="102"/>
      <c r="I234" s="60"/>
      <c r="J234" s="102"/>
      <c r="K234" s="194"/>
      <c r="L234" s="202"/>
      <c r="M234" s="202"/>
      <c r="N234" s="202"/>
      <c r="O234" s="158"/>
      <c r="P234" s="158"/>
      <c r="Q234" s="158"/>
      <c r="R234" s="129">
        <f t="shared" si="36"/>
        <v>24</v>
      </c>
      <c r="S234" s="129">
        <f t="shared" si="37"/>
        <v>24</v>
      </c>
      <c r="T234" s="129" t="b">
        <f t="shared" si="30"/>
        <v>0</v>
      </c>
      <c r="U234" s="129" t="b">
        <f t="shared" si="31"/>
        <v>0</v>
      </c>
      <c r="V234" s="29">
        <f t="shared" si="32"/>
        <v>0</v>
      </c>
      <c r="W234" s="29">
        <f t="shared" si="33"/>
        <v>0</v>
      </c>
      <c r="X234" s="29">
        <f t="shared" si="34"/>
        <v>0</v>
      </c>
      <c r="Y234" s="29">
        <f t="shared" si="35"/>
        <v>0</v>
      </c>
    </row>
    <row r="235" spans="1:25">
      <c r="A235" s="170">
        <v>233</v>
      </c>
      <c r="B235" s="41"/>
      <c r="C235" s="102"/>
      <c r="D235" s="180"/>
      <c r="E235" s="60"/>
      <c r="F235" s="156"/>
      <c r="G235" s="41"/>
      <c r="H235" s="102"/>
      <c r="I235" s="60"/>
      <c r="J235" s="102"/>
      <c r="K235" s="194"/>
      <c r="L235" s="202"/>
      <c r="M235" s="202"/>
      <c r="N235" s="202"/>
      <c r="O235" s="158"/>
      <c r="P235" s="158"/>
      <c r="Q235" s="158"/>
      <c r="R235" s="129">
        <f t="shared" si="36"/>
        <v>24</v>
      </c>
      <c r="S235" s="129">
        <f t="shared" si="37"/>
        <v>24</v>
      </c>
      <c r="T235" s="129" t="b">
        <f t="shared" si="30"/>
        <v>0</v>
      </c>
      <c r="U235" s="129" t="b">
        <f t="shared" si="31"/>
        <v>0</v>
      </c>
      <c r="V235" s="29">
        <f t="shared" si="32"/>
        <v>0</v>
      </c>
      <c r="W235" s="29">
        <f t="shared" si="33"/>
        <v>0</v>
      </c>
      <c r="X235" s="29">
        <f t="shared" si="34"/>
        <v>0</v>
      </c>
      <c r="Y235" s="29">
        <f t="shared" si="35"/>
        <v>0</v>
      </c>
    </row>
    <row r="236" spans="1:25">
      <c r="A236" s="170">
        <v>234</v>
      </c>
      <c r="B236" s="41"/>
      <c r="C236" s="102"/>
      <c r="D236" s="180"/>
      <c r="E236" s="60"/>
      <c r="F236" s="156"/>
      <c r="G236" s="41"/>
      <c r="H236" s="102"/>
      <c r="I236" s="60"/>
      <c r="J236" s="102"/>
      <c r="K236" s="194"/>
      <c r="L236" s="202"/>
      <c r="M236" s="202"/>
      <c r="N236" s="202"/>
      <c r="O236" s="158"/>
      <c r="P236" s="158"/>
      <c r="Q236" s="158"/>
      <c r="R236" s="129">
        <f t="shared" si="36"/>
        <v>24</v>
      </c>
      <c r="S236" s="129">
        <f t="shared" si="37"/>
        <v>24</v>
      </c>
      <c r="T236" s="129" t="b">
        <f t="shared" si="30"/>
        <v>0</v>
      </c>
      <c r="U236" s="129" t="b">
        <f t="shared" si="31"/>
        <v>0</v>
      </c>
      <c r="V236" s="29">
        <f t="shared" si="32"/>
        <v>0</v>
      </c>
      <c r="W236" s="29">
        <f t="shared" si="33"/>
        <v>0</v>
      </c>
      <c r="X236" s="29">
        <f t="shared" si="34"/>
        <v>0</v>
      </c>
      <c r="Y236" s="29">
        <f t="shared" si="35"/>
        <v>0</v>
      </c>
    </row>
    <row r="237" spans="1:25">
      <c r="A237" s="170">
        <v>235</v>
      </c>
      <c r="B237" s="41"/>
      <c r="C237" s="102"/>
      <c r="D237" s="180"/>
      <c r="E237" s="60"/>
      <c r="F237" s="156"/>
      <c r="G237" s="41"/>
      <c r="H237" s="102"/>
      <c r="I237" s="60"/>
      <c r="J237" s="102"/>
      <c r="K237" s="194"/>
      <c r="L237" s="202"/>
      <c r="M237" s="202"/>
      <c r="N237" s="202"/>
      <c r="O237" s="158"/>
      <c r="P237" s="158"/>
      <c r="Q237" s="158"/>
      <c r="R237" s="129">
        <f t="shared" si="36"/>
        <v>24</v>
      </c>
      <c r="S237" s="129">
        <f t="shared" si="37"/>
        <v>24</v>
      </c>
      <c r="T237" s="129" t="b">
        <f t="shared" si="30"/>
        <v>0</v>
      </c>
      <c r="U237" s="129" t="b">
        <f t="shared" si="31"/>
        <v>0</v>
      </c>
      <c r="V237" s="29">
        <f t="shared" si="32"/>
        <v>0</v>
      </c>
      <c r="W237" s="29">
        <f t="shared" si="33"/>
        <v>0</v>
      </c>
      <c r="X237" s="29">
        <f t="shared" si="34"/>
        <v>0</v>
      </c>
      <c r="Y237" s="29">
        <f t="shared" si="35"/>
        <v>0</v>
      </c>
    </row>
    <row r="238" spans="1:25">
      <c r="A238" s="170">
        <v>236</v>
      </c>
      <c r="B238" s="41"/>
      <c r="C238" s="102"/>
      <c r="D238" s="180"/>
      <c r="E238" s="60"/>
      <c r="F238" s="156"/>
      <c r="G238" s="41"/>
      <c r="H238" s="102"/>
      <c r="I238" s="60"/>
      <c r="J238" s="102"/>
      <c r="K238" s="194"/>
      <c r="L238" s="202"/>
      <c r="M238" s="202"/>
      <c r="N238" s="202"/>
      <c r="O238" s="158"/>
      <c r="P238" s="158"/>
      <c r="Q238" s="158"/>
      <c r="R238" s="129">
        <f t="shared" si="36"/>
        <v>24</v>
      </c>
      <c r="S238" s="129">
        <f t="shared" si="37"/>
        <v>24</v>
      </c>
      <c r="T238" s="129" t="b">
        <f t="shared" si="30"/>
        <v>0</v>
      </c>
      <c r="U238" s="129" t="b">
        <f t="shared" si="31"/>
        <v>0</v>
      </c>
      <c r="V238" s="29">
        <f t="shared" si="32"/>
        <v>0</v>
      </c>
      <c r="W238" s="29">
        <f t="shared" si="33"/>
        <v>0</v>
      </c>
      <c r="X238" s="29">
        <f t="shared" si="34"/>
        <v>0</v>
      </c>
      <c r="Y238" s="29">
        <f t="shared" si="35"/>
        <v>0</v>
      </c>
    </row>
    <row r="239" spans="1:25">
      <c r="A239" s="170">
        <v>237</v>
      </c>
      <c r="B239" s="41"/>
      <c r="C239" s="102"/>
      <c r="D239" s="180"/>
      <c r="E239" s="60"/>
      <c r="F239" s="156"/>
      <c r="G239" s="41"/>
      <c r="H239" s="102"/>
      <c r="I239" s="60"/>
      <c r="J239" s="102"/>
      <c r="K239" s="194"/>
      <c r="L239" s="202"/>
      <c r="M239" s="202"/>
      <c r="N239" s="202"/>
      <c r="O239" s="158"/>
      <c r="P239" s="158"/>
      <c r="Q239" s="158"/>
      <c r="R239" s="129">
        <f t="shared" si="36"/>
        <v>24</v>
      </c>
      <c r="S239" s="129">
        <f t="shared" si="37"/>
        <v>24</v>
      </c>
      <c r="T239" s="129" t="b">
        <f t="shared" si="30"/>
        <v>0</v>
      </c>
      <c r="U239" s="129" t="b">
        <f t="shared" si="31"/>
        <v>0</v>
      </c>
      <c r="V239" s="29">
        <f t="shared" si="32"/>
        <v>0</v>
      </c>
      <c r="W239" s="29">
        <f t="shared" si="33"/>
        <v>0</v>
      </c>
      <c r="X239" s="29">
        <f t="shared" si="34"/>
        <v>0</v>
      </c>
      <c r="Y239" s="29">
        <f t="shared" si="35"/>
        <v>0</v>
      </c>
    </row>
    <row r="240" spans="1:25">
      <c r="A240" s="170">
        <v>238</v>
      </c>
      <c r="B240" s="41"/>
      <c r="C240" s="102"/>
      <c r="D240" s="180"/>
      <c r="E240" s="60"/>
      <c r="F240" s="156"/>
      <c r="G240" s="41"/>
      <c r="H240" s="102"/>
      <c r="I240" s="60"/>
      <c r="J240" s="102"/>
      <c r="K240" s="194"/>
      <c r="L240" s="202"/>
      <c r="M240" s="202"/>
      <c r="N240" s="202"/>
      <c r="O240" s="158"/>
      <c r="P240" s="158"/>
      <c r="Q240" s="158"/>
      <c r="R240" s="129">
        <f t="shared" si="36"/>
        <v>24</v>
      </c>
      <c r="S240" s="129">
        <f t="shared" si="37"/>
        <v>24</v>
      </c>
      <c r="T240" s="129" t="b">
        <f t="shared" si="30"/>
        <v>0</v>
      </c>
      <c r="U240" s="129" t="b">
        <f t="shared" si="31"/>
        <v>0</v>
      </c>
      <c r="V240" s="29">
        <f t="shared" si="32"/>
        <v>0</v>
      </c>
      <c r="W240" s="29">
        <f t="shared" si="33"/>
        <v>0</v>
      </c>
      <c r="X240" s="29">
        <f t="shared" si="34"/>
        <v>0</v>
      </c>
      <c r="Y240" s="29">
        <f t="shared" si="35"/>
        <v>0</v>
      </c>
    </row>
    <row r="241" spans="1:25">
      <c r="A241" s="170">
        <v>239</v>
      </c>
      <c r="B241" s="41"/>
      <c r="C241" s="102"/>
      <c r="D241" s="180"/>
      <c r="E241" s="60"/>
      <c r="F241" s="156"/>
      <c r="G241" s="41"/>
      <c r="H241" s="102"/>
      <c r="I241" s="60"/>
      <c r="J241" s="102"/>
      <c r="K241" s="194"/>
      <c r="L241" s="202"/>
      <c r="M241" s="202"/>
      <c r="N241" s="202"/>
      <c r="O241" s="158"/>
      <c r="P241" s="158"/>
      <c r="Q241" s="158"/>
      <c r="R241" s="129">
        <f t="shared" si="36"/>
        <v>24</v>
      </c>
      <c r="S241" s="129">
        <f t="shared" si="37"/>
        <v>24</v>
      </c>
      <c r="T241" s="129" t="b">
        <f t="shared" si="30"/>
        <v>0</v>
      </c>
      <c r="U241" s="129" t="b">
        <f t="shared" si="31"/>
        <v>0</v>
      </c>
      <c r="V241" s="29">
        <f t="shared" si="32"/>
        <v>0</v>
      </c>
      <c r="W241" s="29">
        <f t="shared" si="33"/>
        <v>0</v>
      </c>
      <c r="X241" s="29">
        <f t="shared" si="34"/>
        <v>0</v>
      </c>
      <c r="Y241" s="29">
        <f t="shared" si="35"/>
        <v>0</v>
      </c>
    </row>
    <row r="242" spans="1:25">
      <c r="A242" s="170">
        <v>240</v>
      </c>
      <c r="B242" s="41"/>
      <c r="C242" s="102"/>
      <c r="D242" s="180"/>
      <c r="E242" s="60"/>
      <c r="F242" s="156"/>
      <c r="G242" s="41"/>
      <c r="H242" s="102"/>
      <c r="I242" s="60"/>
      <c r="J242" s="102"/>
      <c r="K242" s="194"/>
      <c r="L242" s="202"/>
      <c r="M242" s="202"/>
      <c r="N242" s="202"/>
      <c r="O242" s="158"/>
      <c r="P242" s="158"/>
      <c r="Q242" s="158"/>
      <c r="R242" s="129">
        <f t="shared" si="36"/>
        <v>24</v>
      </c>
      <c r="S242" s="129">
        <f t="shared" si="37"/>
        <v>24</v>
      </c>
      <c r="T242" s="129" t="b">
        <f t="shared" si="30"/>
        <v>0</v>
      </c>
      <c r="U242" s="129" t="b">
        <f t="shared" si="31"/>
        <v>0</v>
      </c>
      <c r="V242" s="29">
        <f t="shared" si="32"/>
        <v>0</v>
      </c>
      <c r="W242" s="29">
        <f t="shared" si="33"/>
        <v>0</v>
      </c>
      <c r="X242" s="29">
        <f t="shared" si="34"/>
        <v>0</v>
      </c>
      <c r="Y242" s="29">
        <f t="shared" si="35"/>
        <v>0</v>
      </c>
    </row>
    <row r="243" spans="1:25">
      <c r="A243" s="170">
        <v>241</v>
      </c>
      <c r="B243" s="41"/>
      <c r="C243" s="102"/>
      <c r="D243" s="180"/>
      <c r="E243" s="60"/>
      <c r="F243" s="156"/>
      <c r="G243" s="41"/>
      <c r="H243" s="102"/>
      <c r="I243" s="60"/>
      <c r="J243" s="102"/>
      <c r="K243" s="194"/>
      <c r="L243" s="202"/>
      <c r="M243" s="202"/>
      <c r="N243" s="202"/>
      <c r="O243" s="158"/>
      <c r="P243" s="158"/>
      <c r="Q243" s="158"/>
      <c r="R243" s="129">
        <f t="shared" si="36"/>
        <v>24</v>
      </c>
      <c r="S243" s="129">
        <f t="shared" si="37"/>
        <v>24</v>
      </c>
      <c r="T243" s="129" t="b">
        <f t="shared" si="30"/>
        <v>0</v>
      </c>
      <c r="U243" s="129" t="b">
        <f t="shared" si="31"/>
        <v>0</v>
      </c>
      <c r="V243" s="29">
        <f t="shared" si="32"/>
        <v>0</v>
      </c>
      <c r="W243" s="29">
        <f t="shared" si="33"/>
        <v>0</v>
      </c>
      <c r="X243" s="29">
        <f t="shared" si="34"/>
        <v>0</v>
      </c>
      <c r="Y243" s="29">
        <f t="shared" si="35"/>
        <v>0</v>
      </c>
    </row>
    <row r="244" spans="1:25">
      <c r="A244" s="170">
        <v>242</v>
      </c>
      <c r="B244" s="41"/>
      <c r="C244" s="102"/>
      <c r="D244" s="180"/>
      <c r="E244" s="60"/>
      <c r="F244" s="156"/>
      <c r="G244" s="41"/>
      <c r="H244" s="102"/>
      <c r="I244" s="60"/>
      <c r="J244" s="102"/>
      <c r="K244" s="194"/>
      <c r="L244" s="202"/>
      <c r="M244" s="202"/>
      <c r="N244" s="202"/>
      <c r="O244" s="158"/>
      <c r="P244" s="158"/>
      <c r="Q244" s="158"/>
      <c r="R244" s="129">
        <f t="shared" si="36"/>
        <v>24</v>
      </c>
      <c r="S244" s="129">
        <f t="shared" si="37"/>
        <v>24</v>
      </c>
      <c r="T244" s="129" t="b">
        <f t="shared" si="30"/>
        <v>0</v>
      </c>
      <c r="U244" s="129" t="b">
        <f t="shared" si="31"/>
        <v>0</v>
      </c>
      <c r="V244" s="29">
        <f t="shared" si="32"/>
        <v>0</v>
      </c>
      <c r="W244" s="29">
        <f t="shared" si="33"/>
        <v>0</v>
      </c>
      <c r="X244" s="29">
        <f t="shared" si="34"/>
        <v>0</v>
      </c>
      <c r="Y244" s="29">
        <f t="shared" si="35"/>
        <v>0</v>
      </c>
    </row>
    <row r="245" spans="1:25">
      <c r="A245" s="170">
        <v>243</v>
      </c>
      <c r="B245" s="41"/>
      <c r="C245" s="102"/>
      <c r="D245" s="180"/>
      <c r="E245" s="60"/>
      <c r="F245" s="156"/>
      <c r="G245" s="41"/>
      <c r="H245" s="102"/>
      <c r="I245" s="60"/>
      <c r="J245" s="102"/>
      <c r="K245" s="194"/>
      <c r="L245" s="202"/>
      <c r="M245" s="202"/>
      <c r="N245" s="202"/>
      <c r="O245" s="158"/>
      <c r="P245" s="158"/>
      <c r="Q245" s="158"/>
      <c r="R245" s="129">
        <f t="shared" si="36"/>
        <v>24</v>
      </c>
      <c r="S245" s="129">
        <f t="shared" si="37"/>
        <v>24</v>
      </c>
      <c r="T245" s="129" t="b">
        <f t="shared" si="30"/>
        <v>0</v>
      </c>
      <c r="U245" s="129" t="b">
        <f t="shared" si="31"/>
        <v>0</v>
      </c>
      <c r="V245" s="29">
        <f t="shared" si="32"/>
        <v>0</v>
      </c>
      <c r="W245" s="29">
        <f t="shared" si="33"/>
        <v>0</v>
      </c>
      <c r="X245" s="29">
        <f t="shared" si="34"/>
        <v>0</v>
      </c>
      <c r="Y245" s="29">
        <f t="shared" si="35"/>
        <v>0</v>
      </c>
    </row>
    <row r="246" spans="1:25">
      <c r="A246" s="170">
        <v>244</v>
      </c>
      <c r="B246" s="41"/>
      <c r="C246" s="102"/>
      <c r="D246" s="180"/>
      <c r="E246" s="60"/>
      <c r="F246" s="156"/>
      <c r="G246" s="41"/>
      <c r="H246" s="102"/>
      <c r="I246" s="60"/>
      <c r="J246" s="102"/>
      <c r="K246" s="194"/>
      <c r="L246" s="202"/>
      <c r="M246" s="202"/>
      <c r="N246" s="202"/>
      <c r="O246" s="158"/>
      <c r="P246" s="158"/>
      <c r="Q246" s="158"/>
      <c r="R246" s="129">
        <f t="shared" si="36"/>
        <v>24</v>
      </c>
      <c r="S246" s="129">
        <f t="shared" si="37"/>
        <v>24</v>
      </c>
      <c r="T246" s="129" t="b">
        <f t="shared" si="30"/>
        <v>0</v>
      </c>
      <c r="U246" s="129" t="b">
        <f t="shared" si="31"/>
        <v>0</v>
      </c>
      <c r="V246" s="29">
        <f t="shared" si="32"/>
        <v>0</v>
      </c>
      <c r="W246" s="29">
        <f t="shared" si="33"/>
        <v>0</v>
      </c>
      <c r="X246" s="29">
        <f t="shared" si="34"/>
        <v>0</v>
      </c>
      <c r="Y246" s="29">
        <f t="shared" si="35"/>
        <v>0</v>
      </c>
    </row>
    <row r="247" spans="1:25">
      <c r="A247" s="170">
        <v>245</v>
      </c>
      <c r="B247" s="41"/>
      <c r="C247" s="102"/>
      <c r="D247" s="180"/>
      <c r="E247" s="60"/>
      <c r="F247" s="156"/>
      <c r="G247" s="41"/>
      <c r="H247" s="102"/>
      <c r="I247" s="60"/>
      <c r="J247" s="102"/>
      <c r="K247" s="194"/>
      <c r="L247" s="202"/>
      <c r="M247" s="202"/>
      <c r="N247" s="202"/>
      <c r="O247" s="158"/>
      <c r="P247" s="158"/>
      <c r="Q247" s="158"/>
      <c r="R247" s="129">
        <f t="shared" si="36"/>
        <v>24</v>
      </c>
      <c r="S247" s="129">
        <f t="shared" si="37"/>
        <v>24</v>
      </c>
      <c r="T247" s="129" t="b">
        <f t="shared" si="30"/>
        <v>0</v>
      </c>
      <c r="U247" s="129" t="b">
        <f t="shared" si="31"/>
        <v>0</v>
      </c>
      <c r="V247" s="29">
        <f t="shared" si="32"/>
        <v>0</v>
      </c>
      <c r="W247" s="29">
        <f t="shared" si="33"/>
        <v>0</v>
      </c>
      <c r="X247" s="29">
        <f t="shared" si="34"/>
        <v>0</v>
      </c>
      <c r="Y247" s="29">
        <f t="shared" si="35"/>
        <v>0</v>
      </c>
    </row>
    <row r="248" spans="1:25">
      <c r="A248" s="170">
        <v>246</v>
      </c>
      <c r="B248" s="41"/>
      <c r="C248" s="102"/>
      <c r="D248" s="180"/>
      <c r="E248" s="60"/>
      <c r="F248" s="156"/>
      <c r="G248" s="41"/>
      <c r="H248" s="102"/>
      <c r="I248" s="60"/>
      <c r="J248" s="102"/>
      <c r="K248" s="194"/>
      <c r="L248" s="202"/>
      <c r="M248" s="202"/>
      <c r="N248" s="202"/>
      <c r="O248" s="158"/>
      <c r="P248" s="158"/>
      <c r="Q248" s="158"/>
      <c r="R248" s="129">
        <f t="shared" si="36"/>
        <v>24</v>
      </c>
      <c r="S248" s="129">
        <f t="shared" si="37"/>
        <v>24</v>
      </c>
      <c r="T248" s="129" t="b">
        <f t="shared" si="30"/>
        <v>0</v>
      </c>
      <c r="U248" s="129" t="b">
        <f t="shared" si="31"/>
        <v>0</v>
      </c>
      <c r="V248" s="29">
        <f t="shared" si="32"/>
        <v>0</v>
      </c>
      <c r="W248" s="29">
        <f t="shared" si="33"/>
        <v>0</v>
      </c>
      <c r="X248" s="29">
        <f t="shared" si="34"/>
        <v>0</v>
      </c>
      <c r="Y248" s="29">
        <f t="shared" si="35"/>
        <v>0</v>
      </c>
    </row>
    <row r="249" spans="1:25">
      <c r="A249" s="170">
        <v>247</v>
      </c>
      <c r="B249" s="41"/>
      <c r="C249" s="102"/>
      <c r="D249" s="180"/>
      <c r="E249" s="60"/>
      <c r="F249" s="156"/>
      <c r="G249" s="41"/>
      <c r="H249" s="102"/>
      <c r="I249" s="60"/>
      <c r="J249" s="102"/>
      <c r="K249" s="194"/>
      <c r="L249" s="202"/>
      <c r="M249" s="202"/>
      <c r="N249" s="202"/>
      <c r="O249" s="158"/>
      <c r="P249" s="158"/>
      <c r="Q249" s="158"/>
      <c r="R249" s="129">
        <f t="shared" si="36"/>
        <v>24</v>
      </c>
      <c r="S249" s="129">
        <f t="shared" si="37"/>
        <v>24</v>
      </c>
      <c r="T249" s="129" t="b">
        <f t="shared" si="30"/>
        <v>0</v>
      </c>
      <c r="U249" s="129" t="b">
        <f t="shared" si="31"/>
        <v>0</v>
      </c>
      <c r="V249" s="29">
        <f t="shared" si="32"/>
        <v>0</v>
      </c>
      <c r="W249" s="29">
        <f t="shared" si="33"/>
        <v>0</v>
      </c>
      <c r="X249" s="29">
        <f t="shared" si="34"/>
        <v>0</v>
      </c>
      <c r="Y249" s="29">
        <f t="shared" si="35"/>
        <v>0</v>
      </c>
    </row>
    <row r="250" spans="1:25">
      <c r="A250" s="170">
        <v>248</v>
      </c>
      <c r="B250" s="41"/>
      <c r="C250" s="102"/>
      <c r="D250" s="180"/>
      <c r="E250" s="60"/>
      <c r="F250" s="156"/>
      <c r="G250" s="41"/>
      <c r="H250" s="102"/>
      <c r="I250" s="60"/>
      <c r="J250" s="102"/>
      <c r="K250" s="194"/>
      <c r="L250" s="202"/>
      <c r="M250" s="202"/>
      <c r="N250" s="202"/>
      <c r="O250" s="158"/>
      <c r="P250" s="158"/>
      <c r="Q250" s="158"/>
      <c r="R250" s="129">
        <f t="shared" si="36"/>
        <v>24</v>
      </c>
      <c r="S250" s="129">
        <f t="shared" si="37"/>
        <v>24</v>
      </c>
      <c r="T250" s="129" t="b">
        <f t="shared" si="30"/>
        <v>0</v>
      </c>
      <c r="U250" s="129" t="b">
        <f t="shared" si="31"/>
        <v>0</v>
      </c>
      <c r="V250" s="29">
        <f t="shared" si="32"/>
        <v>0</v>
      </c>
      <c r="W250" s="29">
        <f t="shared" si="33"/>
        <v>0</v>
      </c>
      <c r="X250" s="29">
        <f t="shared" si="34"/>
        <v>0</v>
      </c>
      <c r="Y250" s="29">
        <f t="shared" si="35"/>
        <v>0</v>
      </c>
    </row>
    <row r="251" spans="1:25">
      <c r="A251" s="170">
        <v>249</v>
      </c>
      <c r="B251" s="41"/>
      <c r="C251" s="102"/>
      <c r="D251" s="180"/>
      <c r="E251" s="60"/>
      <c r="F251" s="156"/>
      <c r="G251" s="41"/>
      <c r="H251" s="102"/>
      <c r="I251" s="60"/>
      <c r="J251" s="102"/>
      <c r="K251" s="194"/>
      <c r="L251" s="202"/>
      <c r="M251" s="202"/>
      <c r="N251" s="202"/>
      <c r="O251" s="158"/>
      <c r="P251" s="158"/>
      <c r="Q251" s="158"/>
      <c r="R251" s="129">
        <f t="shared" si="36"/>
        <v>24</v>
      </c>
      <c r="S251" s="129">
        <f t="shared" si="37"/>
        <v>24</v>
      </c>
      <c r="T251" s="129" t="b">
        <f t="shared" si="30"/>
        <v>0</v>
      </c>
      <c r="U251" s="129" t="b">
        <f t="shared" si="31"/>
        <v>0</v>
      </c>
      <c r="V251" s="29">
        <f t="shared" si="32"/>
        <v>0</v>
      </c>
      <c r="W251" s="29">
        <f t="shared" si="33"/>
        <v>0</v>
      </c>
      <c r="X251" s="29">
        <f t="shared" si="34"/>
        <v>0</v>
      </c>
      <c r="Y251" s="29">
        <f t="shared" si="35"/>
        <v>0</v>
      </c>
    </row>
    <row r="252" spans="1:25">
      <c r="A252" s="170">
        <v>250</v>
      </c>
      <c r="B252" s="41"/>
      <c r="C252" s="102"/>
      <c r="D252" s="180"/>
      <c r="E252" s="60"/>
      <c r="F252" s="156"/>
      <c r="G252" s="41"/>
      <c r="H252" s="102"/>
      <c r="I252" s="60"/>
      <c r="J252" s="102"/>
      <c r="K252" s="194"/>
      <c r="L252" s="202"/>
      <c r="M252" s="202"/>
      <c r="N252" s="202"/>
      <c r="O252" s="158"/>
      <c r="P252" s="158"/>
      <c r="Q252" s="158"/>
      <c r="R252" s="129">
        <f t="shared" si="36"/>
        <v>24</v>
      </c>
      <c r="S252" s="129">
        <f t="shared" si="37"/>
        <v>24</v>
      </c>
      <c r="T252" s="129" t="b">
        <f t="shared" si="30"/>
        <v>0</v>
      </c>
      <c r="U252" s="129" t="b">
        <f t="shared" si="31"/>
        <v>0</v>
      </c>
      <c r="V252" s="29">
        <f t="shared" si="32"/>
        <v>0</v>
      </c>
      <c r="W252" s="29">
        <f t="shared" si="33"/>
        <v>0</v>
      </c>
      <c r="X252" s="29">
        <f t="shared" si="34"/>
        <v>0</v>
      </c>
      <c r="Y252" s="29">
        <f t="shared" si="35"/>
        <v>0</v>
      </c>
    </row>
    <row r="253" spans="1:25">
      <c r="A253" s="170">
        <v>251</v>
      </c>
      <c r="B253" s="41"/>
      <c r="C253" s="102"/>
      <c r="D253" s="180"/>
      <c r="E253" s="60"/>
      <c r="F253" s="156"/>
      <c r="G253" s="41"/>
      <c r="H253" s="102"/>
      <c r="I253" s="60"/>
      <c r="J253" s="102"/>
      <c r="K253" s="194"/>
      <c r="L253" s="202"/>
      <c r="M253" s="202"/>
      <c r="N253" s="202"/>
      <c r="O253" s="158"/>
      <c r="P253" s="158"/>
      <c r="Q253" s="158"/>
      <c r="R253" s="129">
        <f t="shared" si="36"/>
        <v>24</v>
      </c>
      <c r="S253" s="129">
        <f t="shared" si="37"/>
        <v>24</v>
      </c>
      <c r="T253" s="129" t="b">
        <f t="shared" si="30"/>
        <v>0</v>
      </c>
      <c r="U253" s="129" t="b">
        <f t="shared" si="31"/>
        <v>0</v>
      </c>
      <c r="V253" s="29">
        <f t="shared" si="32"/>
        <v>0</v>
      </c>
      <c r="W253" s="29">
        <f t="shared" si="33"/>
        <v>0</v>
      </c>
      <c r="X253" s="29">
        <f t="shared" si="34"/>
        <v>0</v>
      </c>
      <c r="Y253" s="29">
        <f t="shared" si="35"/>
        <v>0</v>
      </c>
    </row>
    <row r="254" spans="1:25">
      <c r="A254" s="170">
        <v>252</v>
      </c>
      <c r="B254" s="41"/>
      <c r="C254" s="102"/>
      <c r="D254" s="180"/>
      <c r="E254" s="60"/>
      <c r="F254" s="156"/>
      <c r="G254" s="41"/>
      <c r="H254" s="102"/>
      <c r="I254" s="60"/>
      <c r="J254" s="102"/>
      <c r="K254" s="194"/>
      <c r="L254" s="202"/>
      <c r="M254" s="202"/>
      <c r="N254" s="202"/>
      <c r="O254" s="158"/>
      <c r="P254" s="158"/>
      <c r="Q254" s="158"/>
      <c r="R254" s="129">
        <f t="shared" si="36"/>
        <v>24</v>
      </c>
      <c r="S254" s="129">
        <f t="shared" si="37"/>
        <v>24</v>
      </c>
      <c r="T254" s="129" t="b">
        <f t="shared" si="30"/>
        <v>0</v>
      </c>
      <c r="U254" s="129" t="b">
        <f t="shared" si="31"/>
        <v>0</v>
      </c>
      <c r="V254" s="29">
        <f t="shared" si="32"/>
        <v>0</v>
      </c>
      <c r="W254" s="29">
        <f t="shared" si="33"/>
        <v>0</v>
      </c>
      <c r="X254" s="29">
        <f t="shared" si="34"/>
        <v>0</v>
      </c>
      <c r="Y254" s="29">
        <f t="shared" si="35"/>
        <v>0</v>
      </c>
    </row>
    <row r="255" spans="1:25">
      <c r="A255" s="170">
        <v>253</v>
      </c>
      <c r="B255" s="41"/>
      <c r="C255" s="102"/>
      <c r="D255" s="180"/>
      <c r="E255" s="60"/>
      <c r="F255" s="156"/>
      <c r="G255" s="41"/>
      <c r="H255" s="102"/>
      <c r="I255" s="60"/>
      <c r="J255" s="102"/>
      <c r="K255" s="194"/>
      <c r="L255" s="202"/>
      <c r="M255" s="202"/>
      <c r="N255" s="202"/>
      <c r="O255" s="158"/>
      <c r="P255" s="158"/>
      <c r="Q255" s="158"/>
      <c r="R255" s="129">
        <f t="shared" si="36"/>
        <v>24</v>
      </c>
      <c r="S255" s="129">
        <f t="shared" si="37"/>
        <v>24</v>
      </c>
      <c r="T255" s="129" t="b">
        <f t="shared" si="30"/>
        <v>0</v>
      </c>
      <c r="U255" s="129" t="b">
        <f t="shared" si="31"/>
        <v>0</v>
      </c>
      <c r="V255" s="29">
        <f t="shared" si="32"/>
        <v>0</v>
      </c>
      <c r="W255" s="29">
        <f t="shared" si="33"/>
        <v>0</v>
      </c>
      <c r="X255" s="29">
        <f t="shared" si="34"/>
        <v>0</v>
      </c>
      <c r="Y255" s="29">
        <f t="shared" si="35"/>
        <v>0</v>
      </c>
    </row>
    <row r="256" spans="1:25">
      <c r="A256" s="170">
        <v>254</v>
      </c>
      <c r="B256" s="162"/>
      <c r="C256" s="163"/>
      <c r="D256" s="181"/>
      <c r="E256" s="181"/>
      <c r="F256" s="164"/>
      <c r="G256" s="162"/>
      <c r="H256" s="163"/>
      <c r="I256" s="165"/>
      <c r="J256" s="102"/>
      <c r="K256" s="194"/>
      <c r="L256" s="202"/>
      <c r="M256" s="202"/>
      <c r="N256" s="202"/>
      <c r="O256" s="158"/>
      <c r="P256" s="158"/>
      <c r="Q256" s="158"/>
      <c r="R256" s="129">
        <f t="shared" si="36"/>
        <v>24</v>
      </c>
      <c r="S256" s="129">
        <f t="shared" si="37"/>
        <v>24</v>
      </c>
      <c r="T256" s="129" t="b">
        <f t="shared" si="30"/>
        <v>0</v>
      </c>
      <c r="U256" s="129" t="b">
        <f t="shared" si="31"/>
        <v>0</v>
      </c>
      <c r="V256" s="29">
        <f t="shared" si="32"/>
        <v>0</v>
      </c>
      <c r="W256" s="29">
        <f t="shared" si="33"/>
        <v>0</v>
      </c>
      <c r="X256" s="29">
        <f t="shared" si="34"/>
        <v>0</v>
      </c>
      <c r="Y256" s="29">
        <f t="shared" si="35"/>
        <v>0</v>
      </c>
    </row>
    <row r="257" spans="1:25">
      <c r="A257" s="170">
        <v>255</v>
      </c>
      <c r="B257" s="41"/>
      <c r="C257" s="102"/>
      <c r="D257" s="180"/>
      <c r="E257" s="60"/>
      <c r="F257" s="156"/>
      <c r="G257" s="41"/>
      <c r="H257" s="102"/>
      <c r="I257" s="60"/>
      <c r="J257" s="102"/>
      <c r="K257" s="194"/>
      <c r="L257" s="202"/>
      <c r="M257" s="202"/>
      <c r="N257" s="202"/>
      <c r="O257" s="158"/>
      <c r="P257" s="158"/>
      <c r="Q257" s="158"/>
      <c r="R257" s="129">
        <f t="shared" si="36"/>
        <v>24</v>
      </c>
      <c r="S257" s="129">
        <f t="shared" si="37"/>
        <v>24</v>
      </c>
      <c r="T257" s="129" t="b">
        <f t="shared" si="30"/>
        <v>0</v>
      </c>
      <c r="U257" s="129" t="b">
        <f t="shared" si="31"/>
        <v>0</v>
      </c>
      <c r="V257" s="29">
        <f t="shared" si="32"/>
        <v>0</v>
      </c>
      <c r="W257" s="29">
        <f t="shared" si="33"/>
        <v>0</v>
      </c>
      <c r="X257" s="29">
        <f t="shared" si="34"/>
        <v>0</v>
      </c>
      <c r="Y257" s="29">
        <f t="shared" si="35"/>
        <v>0</v>
      </c>
    </row>
    <row r="258" spans="1:25">
      <c r="A258" s="170">
        <v>256</v>
      </c>
      <c r="B258" s="41"/>
      <c r="C258" s="102"/>
      <c r="D258" s="180"/>
      <c r="E258" s="60"/>
      <c r="F258" s="156"/>
      <c r="G258" s="41"/>
      <c r="H258" s="102"/>
      <c r="I258" s="60"/>
      <c r="J258" s="102"/>
      <c r="K258" s="194"/>
      <c r="L258" s="202"/>
      <c r="M258" s="202"/>
      <c r="N258" s="202"/>
      <c r="O258" s="158"/>
      <c r="P258" s="158"/>
      <c r="Q258" s="158"/>
      <c r="R258" s="129">
        <f t="shared" si="36"/>
        <v>24</v>
      </c>
      <c r="S258" s="129">
        <f t="shared" si="37"/>
        <v>24</v>
      </c>
      <c r="T258" s="129" t="b">
        <f t="shared" si="30"/>
        <v>0</v>
      </c>
      <c r="U258" s="129" t="b">
        <f t="shared" si="31"/>
        <v>0</v>
      </c>
      <c r="V258" s="29">
        <f t="shared" si="32"/>
        <v>0</v>
      </c>
      <c r="W258" s="29">
        <f t="shared" si="33"/>
        <v>0</v>
      </c>
      <c r="X258" s="29">
        <f t="shared" si="34"/>
        <v>0</v>
      </c>
      <c r="Y258" s="29">
        <f t="shared" si="35"/>
        <v>0</v>
      </c>
    </row>
    <row r="259" spans="1:25">
      <c r="A259" s="170">
        <v>257</v>
      </c>
      <c r="B259" s="41"/>
      <c r="C259" s="102"/>
      <c r="D259" s="180"/>
      <c r="E259" s="60"/>
      <c r="F259" s="156"/>
      <c r="G259" s="41"/>
      <c r="H259" s="102"/>
      <c r="I259" s="60"/>
      <c r="J259" s="102"/>
      <c r="K259" s="194"/>
      <c r="L259" s="202"/>
      <c r="M259" s="202"/>
      <c r="N259" s="202"/>
      <c r="O259" s="158"/>
      <c r="P259" s="158"/>
      <c r="Q259" s="158"/>
      <c r="R259" s="129">
        <f t="shared" si="36"/>
        <v>24</v>
      </c>
      <c r="S259" s="129">
        <f t="shared" si="37"/>
        <v>24</v>
      </c>
      <c r="T259" s="129" t="b">
        <f t="shared" si="30"/>
        <v>0</v>
      </c>
      <c r="U259" s="129" t="b">
        <f t="shared" si="31"/>
        <v>0</v>
      </c>
      <c r="V259" s="29">
        <f t="shared" si="32"/>
        <v>0</v>
      </c>
      <c r="W259" s="29">
        <f t="shared" si="33"/>
        <v>0</v>
      </c>
      <c r="X259" s="29">
        <f t="shared" si="34"/>
        <v>0</v>
      </c>
      <c r="Y259" s="29">
        <f t="shared" si="35"/>
        <v>0</v>
      </c>
    </row>
    <row r="260" spans="1:25">
      <c r="A260" s="170">
        <v>258</v>
      </c>
      <c r="B260" s="41"/>
      <c r="C260" s="102"/>
      <c r="D260" s="180"/>
      <c r="E260" s="60"/>
      <c r="F260" s="156"/>
      <c r="G260" s="41"/>
      <c r="H260" s="102"/>
      <c r="I260" s="60"/>
      <c r="J260" s="102"/>
      <c r="K260" s="194"/>
      <c r="L260" s="202"/>
      <c r="M260" s="202"/>
      <c r="N260" s="202"/>
      <c r="O260" s="158"/>
      <c r="P260" s="158"/>
      <c r="Q260" s="158"/>
      <c r="R260" s="129">
        <f t="shared" si="36"/>
        <v>24</v>
      </c>
      <c r="S260" s="129">
        <f t="shared" si="37"/>
        <v>24</v>
      </c>
      <c r="T260" s="129" t="b">
        <f t="shared" ref="T260:T323" si="38">IF(B260-G260=1,S260+C260)</f>
        <v>0</v>
      </c>
      <c r="U260" s="129" t="b">
        <f t="shared" ref="U260:U323" si="39">IF(B260-G260=-1,R260+H260)</f>
        <v>0</v>
      </c>
      <c r="V260" s="29">
        <f t="shared" ref="V260:V323" si="40">HOUR(T260)</f>
        <v>0</v>
      </c>
      <c r="W260" s="29">
        <f t="shared" ref="W260:W323" si="41">MINUTE(T260)</f>
        <v>0</v>
      </c>
      <c r="X260" s="29">
        <f t="shared" si="34"/>
        <v>0</v>
      </c>
      <c r="Y260" s="29">
        <f t="shared" si="35"/>
        <v>0</v>
      </c>
    </row>
    <row r="261" spans="1:25">
      <c r="A261" s="170">
        <v>259</v>
      </c>
      <c r="B261" s="41"/>
      <c r="C261" s="102"/>
      <c r="D261" s="180"/>
      <c r="E261" s="60"/>
      <c r="F261" s="156"/>
      <c r="G261" s="41"/>
      <c r="H261" s="102"/>
      <c r="I261" s="60"/>
      <c r="J261" s="102"/>
      <c r="K261" s="194"/>
      <c r="L261" s="202"/>
      <c r="M261" s="202"/>
      <c r="N261" s="202"/>
      <c r="O261" s="158"/>
      <c r="P261" s="158"/>
      <c r="Q261" s="158"/>
      <c r="R261" s="129">
        <f t="shared" si="36"/>
        <v>24</v>
      </c>
      <c r="S261" s="129">
        <f t="shared" si="37"/>
        <v>24</v>
      </c>
      <c r="T261" s="129" t="b">
        <f t="shared" si="38"/>
        <v>0</v>
      </c>
      <c r="U261" s="129" t="b">
        <f t="shared" si="39"/>
        <v>0</v>
      </c>
      <c r="V261" s="29">
        <f t="shared" si="40"/>
        <v>0</v>
      </c>
      <c r="W261" s="29">
        <f t="shared" si="41"/>
        <v>0</v>
      </c>
      <c r="X261" s="29">
        <f t="shared" si="34"/>
        <v>0</v>
      </c>
      <c r="Y261" s="29">
        <f t="shared" si="35"/>
        <v>0</v>
      </c>
    </row>
    <row r="262" spans="1:25">
      <c r="A262" s="170">
        <v>260</v>
      </c>
      <c r="B262" s="41"/>
      <c r="C262" s="102"/>
      <c r="D262" s="180"/>
      <c r="E262" s="60"/>
      <c r="F262" s="156"/>
      <c r="G262" s="41"/>
      <c r="H262" s="102"/>
      <c r="I262" s="60"/>
      <c r="J262" s="102"/>
      <c r="K262" s="194"/>
      <c r="L262" s="202"/>
      <c r="M262" s="202"/>
      <c r="N262" s="202"/>
      <c r="O262" s="158"/>
      <c r="P262" s="158"/>
      <c r="Q262" s="158"/>
      <c r="R262" s="129">
        <f t="shared" si="36"/>
        <v>24</v>
      </c>
      <c r="S262" s="129">
        <f t="shared" si="37"/>
        <v>24</v>
      </c>
      <c r="T262" s="129" t="b">
        <f t="shared" si="38"/>
        <v>0</v>
      </c>
      <c r="U262" s="129" t="b">
        <f t="shared" si="39"/>
        <v>0</v>
      </c>
      <c r="V262" s="29">
        <f t="shared" si="40"/>
        <v>0</v>
      </c>
      <c r="W262" s="29">
        <f t="shared" si="41"/>
        <v>0</v>
      </c>
      <c r="X262" s="29">
        <f t="shared" si="34"/>
        <v>0</v>
      </c>
      <c r="Y262" s="29">
        <f t="shared" si="35"/>
        <v>0</v>
      </c>
    </row>
    <row r="263" spans="1:25">
      <c r="A263" s="170">
        <v>261</v>
      </c>
      <c r="B263" s="41"/>
      <c r="C263" s="102"/>
      <c r="D263" s="180"/>
      <c r="E263" s="60"/>
      <c r="F263" s="156"/>
      <c r="G263" s="41"/>
      <c r="H263" s="102"/>
      <c r="I263" s="161"/>
      <c r="J263" s="102"/>
      <c r="K263" s="194"/>
      <c r="L263" s="202"/>
      <c r="M263" s="202"/>
      <c r="N263" s="202"/>
      <c r="O263" s="158"/>
      <c r="P263" s="158"/>
      <c r="Q263" s="158"/>
      <c r="R263" s="129">
        <f t="shared" si="36"/>
        <v>24</v>
      </c>
      <c r="S263" s="129">
        <f t="shared" si="37"/>
        <v>24</v>
      </c>
      <c r="T263" s="129" t="b">
        <f t="shared" si="38"/>
        <v>0</v>
      </c>
      <c r="U263" s="129" t="b">
        <f t="shared" si="39"/>
        <v>0</v>
      </c>
      <c r="V263" s="29">
        <f t="shared" si="40"/>
        <v>0</v>
      </c>
      <c r="W263" s="29">
        <f t="shared" si="41"/>
        <v>0</v>
      </c>
      <c r="X263" s="29">
        <f t="shared" si="34"/>
        <v>0</v>
      </c>
      <c r="Y263" s="29">
        <f t="shared" si="35"/>
        <v>0</v>
      </c>
    </row>
    <row r="264" spans="1:25">
      <c r="A264" s="170">
        <v>262</v>
      </c>
      <c r="B264" s="41"/>
      <c r="C264" s="102"/>
      <c r="D264" s="180"/>
      <c r="E264" s="60"/>
      <c r="F264" s="156"/>
      <c r="G264" s="41"/>
      <c r="H264" s="102"/>
      <c r="I264" s="60"/>
      <c r="J264" s="102"/>
      <c r="K264" s="194"/>
      <c r="L264" s="202"/>
      <c r="M264" s="202"/>
      <c r="N264" s="202"/>
      <c r="O264" s="158"/>
      <c r="P264" s="158"/>
      <c r="Q264" s="158"/>
      <c r="R264" s="129">
        <f t="shared" si="36"/>
        <v>24</v>
      </c>
      <c r="S264" s="129">
        <f t="shared" si="37"/>
        <v>24</v>
      </c>
      <c r="T264" s="129" t="b">
        <f t="shared" si="38"/>
        <v>0</v>
      </c>
      <c r="U264" s="129" t="b">
        <f t="shared" si="39"/>
        <v>0</v>
      </c>
      <c r="V264" s="29">
        <f t="shared" si="40"/>
        <v>0</v>
      </c>
      <c r="W264" s="29">
        <f t="shared" si="41"/>
        <v>0</v>
      </c>
      <c r="X264" s="29">
        <f t="shared" si="34"/>
        <v>0</v>
      </c>
      <c r="Y264" s="29">
        <f t="shared" si="35"/>
        <v>0</v>
      </c>
    </row>
    <row r="265" spans="1:25">
      <c r="A265" s="170">
        <v>263</v>
      </c>
      <c r="B265" s="162"/>
      <c r="C265" s="163"/>
      <c r="D265" s="181"/>
      <c r="E265" s="181"/>
      <c r="F265" s="164"/>
      <c r="G265" s="162"/>
      <c r="H265" s="163"/>
      <c r="I265" s="166"/>
      <c r="J265" s="102"/>
      <c r="K265" s="194"/>
      <c r="L265" s="202"/>
      <c r="M265" s="202"/>
      <c r="N265" s="202"/>
      <c r="O265" s="158"/>
      <c r="P265" s="158"/>
      <c r="Q265" s="158"/>
      <c r="R265" s="129">
        <f t="shared" si="36"/>
        <v>24</v>
      </c>
      <c r="S265" s="129">
        <f t="shared" si="37"/>
        <v>24</v>
      </c>
      <c r="T265" s="129" t="b">
        <f t="shared" si="38"/>
        <v>0</v>
      </c>
      <c r="U265" s="129" t="b">
        <f t="shared" si="39"/>
        <v>0</v>
      </c>
      <c r="V265" s="29">
        <f t="shared" si="40"/>
        <v>0</v>
      </c>
      <c r="W265" s="29">
        <f t="shared" si="41"/>
        <v>0</v>
      </c>
      <c r="X265" s="29">
        <f t="shared" si="34"/>
        <v>0</v>
      </c>
      <c r="Y265" s="29">
        <f t="shared" si="35"/>
        <v>0</v>
      </c>
    </row>
    <row r="266" spans="1:25">
      <c r="A266" s="170">
        <v>264</v>
      </c>
      <c r="B266" s="162"/>
      <c r="C266" s="163"/>
      <c r="D266" s="181"/>
      <c r="E266" s="181"/>
      <c r="F266" s="164"/>
      <c r="G266" s="162"/>
      <c r="H266" s="163"/>
      <c r="I266" s="165"/>
      <c r="J266" s="102"/>
      <c r="K266" s="194"/>
      <c r="L266" s="202"/>
      <c r="M266" s="202"/>
      <c r="N266" s="202"/>
      <c r="O266" s="158"/>
      <c r="P266" s="158"/>
      <c r="Q266" s="158"/>
      <c r="R266" s="129">
        <f t="shared" si="36"/>
        <v>24</v>
      </c>
      <c r="S266" s="129">
        <f t="shared" si="37"/>
        <v>24</v>
      </c>
      <c r="T266" s="129" t="b">
        <f t="shared" si="38"/>
        <v>0</v>
      </c>
      <c r="U266" s="129" t="b">
        <f t="shared" si="39"/>
        <v>0</v>
      </c>
      <c r="V266" s="29">
        <f t="shared" si="40"/>
        <v>0</v>
      </c>
      <c r="W266" s="29">
        <f t="shared" si="41"/>
        <v>0</v>
      </c>
      <c r="X266" s="29">
        <f t="shared" si="34"/>
        <v>0</v>
      </c>
      <c r="Y266" s="29">
        <f t="shared" si="35"/>
        <v>0</v>
      </c>
    </row>
    <row r="267" spans="1:25">
      <c r="A267" s="170">
        <v>265</v>
      </c>
      <c r="B267" s="41"/>
      <c r="C267" s="102"/>
      <c r="D267" s="180"/>
      <c r="E267" s="60"/>
      <c r="F267" s="156"/>
      <c r="G267" s="41"/>
      <c r="H267" s="102"/>
      <c r="I267" s="161"/>
      <c r="J267" s="102"/>
      <c r="K267" s="194"/>
      <c r="L267" s="202"/>
      <c r="M267" s="202"/>
      <c r="N267" s="202"/>
      <c r="O267" s="158"/>
      <c r="P267" s="158"/>
      <c r="Q267" s="158"/>
      <c r="R267" s="129">
        <f t="shared" si="36"/>
        <v>24</v>
      </c>
      <c r="S267" s="129">
        <f t="shared" si="37"/>
        <v>24</v>
      </c>
      <c r="T267" s="129" t="b">
        <f t="shared" si="38"/>
        <v>0</v>
      </c>
      <c r="U267" s="129" t="b">
        <f t="shared" si="39"/>
        <v>0</v>
      </c>
      <c r="V267" s="29">
        <f t="shared" si="40"/>
        <v>0</v>
      </c>
      <c r="W267" s="29">
        <f t="shared" si="41"/>
        <v>0</v>
      </c>
      <c r="X267" s="29">
        <f t="shared" si="34"/>
        <v>0</v>
      </c>
      <c r="Y267" s="29">
        <f t="shared" si="35"/>
        <v>0</v>
      </c>
    </row>
    <row r="268" spans="1:25">
      <c r="A268" s="170">
        <v>266</v>
      </c>
      <c r="B268" s="162"/>
      <c r="C268" s="163"/>
      <c r="D268" s="181"/>
      <c r="E268" s="181"/>
      <c r="F268" s="164"/>
      <c r="G268" s="162"/>
      <c r="H268" s="163"/>
      <c r="I268" s="165"/>
      <c r="J268" s="102"/>
      <c r="K268" s="194"/>
      <c r="L268" s="202"/>
      <c r="M268" s="202"/>
      <c r="N268" s="202"/>
      <c r="O268" s="158"/>
      <c r="P268" s="158"/>
      <c r="Q268" s="158"/>
      <c r="R268" s="129">
        <f t="shared" si="36"/>
        <v>24</v>
      </c>
      <c r="S268" s="129">
        <f t="shared" si="37"/>
        <v>24</v>
      </c>
      <c r="T268" s="129" t="b">
        <f t="shared" si="38"/>
        <v>0</v>
      </c>
      <c r="U268" s="129" t="b">
        <f t="shared" si="39"/>
        <v>0</v>
      </c>
      <c r="V268" s="29">
        <f t="shared" si="40"/>
        <v>0</v>
      </c>
      <c r="W268" s="29">
        <f t="shared" si="41"/>
        <v>0</v>
      </c>
      <c r="X268" s="29">
        <f t="shared" si="34"/>
        <v>0</v>
      </c>
      <c r="Y268" s="29">
        <f t="shared" si="35"/>
        <v>0</v>
      </c>
    </row>
    <row r="269" spans="1:25">
      <c r="A269" s="170">
        <v>267</v>
      </c>
      <c r="B269" s="41"/>
      <c r="C269" s="102"/>
      <c r="D269" s="180"/>
      <c r="E269" s="60"/>
      <c r="F269" s="156"/>
      <c r="G269" s="41"/>
      <c r="H269" s="102"/>
      <c r="I269" s="60"/>
      <c r="J269" s="102"/>
      <c r="K269" s="194"/>
      <c r="L269" s="202"/>
      <c r="M269" s="202"/>
      <c r="N269" s="202"/>
      <c r="O269" s="158"/>
      <c r="P269" s="158"/>
      <c r="Q269" s="158"/>
      <c r="R269" s="129">
        <f t="shared" si="36"/>
        <v>24</v>
      </c>
      <c r="S269" s="129">
        <f t="shared" si="37"/>
        <v>24</v>
      </c>
      <c r="T269" s="129" t="b">
        <f t="shared" si="38"/>
        <v>0</v>
      </c>
      <c r="U269" s="129" t="b">
        <f t="shared" si="39"/>
        <v>0</v>
      </c>
      <c r="V269" s="29">
        <f t="shared" si="40"/>
        <v>0</v>
      </c>
      <c r="W269" s="29">
        <f t="shared" si="41"/>
        <v>0</v>
      </c>
      <c r="X269" s="29">
        <f t="shared" si="34"/>
        <v>0</v>
      </c>
      <c r="Y269" s="29">
        <f t="shared" si="35"/>
        <v>0</v>
      </c>
    </row>
    <row r="270" spans="1:25">
      <c r="A270" s="170">
        <v>268</v>
      </c>
      <c r="B270" s="41"/>
      <c r="C270" s="102"/>
      <c r="D270" s="180"/>
      <c r="E270" s="60"/>
      <c r="F270" s="156"/>
      <c r="G270" s="41"/>
      <c r="H270" s="102"/>
      <c r="I270" s="161"/>
      <c r="J270" s="102"/>
      <c r="K270" s="194"/>
      <c r="L270" s="202"/>
      <c r="M270" s="202"/>
      <c r="N270" s="202"/>
      <c r="O270" s="158"/>
      <c r="P270" s="158"/>
      <c r="Q270" s="158"/>
      <c r="R270" s="129">
        <f t="shared" si="36"/>
        <v>24</v>
      </c>
      <c r="S270" s="129">
        <f t="shared" si="37"/>
        <v>24</v>
      </c>
      <c r="T270" s="129" t="b">
        <f t="shared" si="38"/>
        <v>0</v>
      </c>
      <c r="U270" s="129" t="b">
        <f t="shared" si="39"/>
        <v>0</v>
      </c>
      <c r="V270" s="29">
        <f t="shared" si="40"/>
        <v>0</v>
      </c>
      <c r="W270" s="29">
        <f t="shared" si="41"/>
        <v>0</v>
      </c>
      <c r="X270" s="29">
        <f t="shared" si="34"/>
        <v>0</v>
      </c>
      <c r="Y270" s="29">
        <f t="shared" si="35"/>
        <v>0</v>
      </c>
    </row>
    <row r="271" spans="1:25">
      <c r="A271" s="170">
        <v>269</v>
      </c>
      <c r="B271" s="41"/>
      <c r="C271" s="102"/>
      <c r="D271" s="180"/>
      <c r="E271" s="60"/>
      <c r="F271" s="156"/>
      <c r="G271" s="41"/>
      <c r="H271" s="102"/>
      <c r="I271" s="60"/>
      <c r="J271" s="102"/>
      <c r="K271" s="194"/>
      <c r="L271" s="202"/>
      <c r="M271" s="202"/>
      <c r="N271" s="202"/>
      <c r="O271" s="158"/>
      <c r="P271" s="158"/>
      <c r="Q271" s="158"/>
      <c r="R271" s="129">
        <f t="shared" si="36"/>
        <v>24</v>
      </c>
      <c r="S271" s="129">
        <f t="shared" si="37"/>
        <v>24</v>
      </c>
      <c r="T271" s="129" t="b">
        <f t="shared" si="38"/>
        <v>0</v>
      </c>
      <c r="U271" s="129" t="b">
        <f t="shared" si="39"/>
        <v>0</v>
      </c>
      <c r="V271" s="29">
        <f t="shared" si="40"/>
        <v>0</v>
      </c>
      <c r="W271" s="29">
        <f t="shared" si="41"/>
        <v>0</v>
      </c>
      <c r="X271" s="29">
        <f t="shared" si="34"/>
        <v>0</v>
      </c>
      <c r="Y271" s="29">
        <f t="shared" si="35"/>
        <v>0</v>
      </c>
    </row>
    <row r="272" spans="1:25">
      <c r="A272" s="170">
        <v>270</v>
      </c>
      <c r="B272" s="41"/>
      <c r="C272" s="102"/>
      <c r="D272" s="180"/>
      <c r="E272" s="60"/>
      <c r="F272" s="156"/>
      <c r="G272" s="41"/>
      <c r="H272" s="102"/>
      <c r="I272" s="60"/>
      <c r="J272" s="102"/>
      <c r="K272" s="194"/>
      <c r="L272" s="202"/>
      <c r="M272" s="202"/>
      <c r="N272" s="202"/>
      <c r="O272" s="158"/>
      <c r="P272" s="158"/>
      <c r="Q272" s="158"/>
      <c r="R272" s="129">
        <f t="shared" si="36"/>
        <v>24</v>
      </c>
      <c r="S272" s="129">
        <f t="shared" si="37"/>
        <v>24</v>
      </c>
      <c r="T272" s="129" t="b">
        <f t="shared" si="38"/>
        <v>0</v>
      </c>
      <c r="U272" s="129" t="b">
        <f t="shared" si="39"/>
        <v>0</v>
      </c>
      <c r="V272" s="29">
        <f t="shared" si="40"/>
        <v>0</v>
      </c>
      <c r="W272" s="29">
        <f t="shared" si="41"/>
        <v>0</v>
      </c>
      <c r="X272" s="29">
        <f t="shared" ref="X272:X335" si="42">HOUR(U272)</f>
        <v>0</v>
      </c>
      <c r="Y272" s="29">
        <f t="shared" ref="Y272:Y335" si="43">MINUTE(U272)</f>
        <v>0</v>
      </c>
    </row>
    <row r="273" spans="1:25">
      <c r="A273" s="170">
        <v>271</v>
      </c>
      <c r="B273" s="41"/>
      <c r="C273" s="102"/>
      <c r="D273" s="180"/>
      <c r="E273" s="60"/>
      <c r="F273" s="156"/>
      <c r="G273" s="41"/>
      <c r="H273" s="102"/>
      <c r="I273" s="60"/>
      <c r="J273" s="102"/>
      <c r="K273" s="194"/>
      <c r="L273" s="202"/>
      <c r="M273" s="202"/>
      <c r="N273" s="202"/>
      <c r="O273" s="158"/>
      <c r="P273" s="158"/>
      <c r="Q273" s="158"/>
      <c r="R273" s="129">
        <f t="shared" si="36"/>
        <v>24</v>
      </c>
      <c r="S273" s="129">
        <f t="shared" si="37"/>
        <v>24</v>
      </c>
      <c r="T273" s="129" t="b">
        <f t="shared" si="38"/>
        <v>0</v>
      </c>
      <c r="U273" s="129" t="b">
        <f t="shared" si="39"/>
        <v>0</v>
      </c>
      <c r="V273" s="29">
        <f t="shared" si="40"/>
        <v>0</v>
      </c>
      <c r="W273" s="29">
        <f t="shared" si="41"/>
        <v>0</v>
      </c>
      <c r="X273" s="29">
        <f t="shared" si="42"/>
        <v>0</v>
      </c>
      <c r="Y273" s="29">
        <f t="shared" si="43"/>
        <v>0</v>
      </c>
    </row>
    <row r="274" spans="1:25">
      <c r="A274" s="170">
        <v>272</v>
      </c>
      <c r="B274" s="41"/>
      <c r="C274" s="102"/>
      <c r="D274" s="180"/>
      <c r="E274" s="60"/>
      <c r="F274" s="156"/>
      <c r="G274" s="41"/>
      <c r="H274" s="102"/>
      <c r="I274" s="60"/>
      <c r="J274" s="102"/>
      <c r="K274" s="194"/>
      <c r="L274" s="202"/>
      <c r="M274" s="202"/>
      <c r="N274" s="202"/>
      <c r="O274" s="158"/>
      <c r="P274" s="158"/>
      <c r="Q274" s="158"/>
      <c r="R274" s="129">
        <f t="shared" si="36"/>
        <v>24</v>
      </c>
      <c r="S274" s="129">
        <f t="shared" si="37"/>
        <v>24</v>
      </c>
      <c r="T274" s="129" t="b">
        <f t="shared" si="38"/>
        <v>0</v>
      </c>
      <c r="U274" s="129" t="b">
        <f t="shared" si="39"/>
        <v>0</v>
      </c>
      <c r="V274" s="29">
        <f t="shared" si="40"/>
        <v>0</v>
      </c>
      <c r="W274" s="29">
        <f t="shared" si="41"/>
        <v>0</v>
      </c>
      <c r="X274" s="29">
        <f t="shared" si="42"/>
        <v>0</v>
      </c>
      <c r="Y274" s="29">
        <f t="shared" si="43"/>
        <v>0</v>
      </c>
    </row>
    <row r="275" spans="1:25">
      <c r="A275" s="170">
        <v>273</v>
      </c>
      <c r="B275" s="162"/>
      <c r="C275" s="163"/>
      <c r="D275" s="181"/>
      <c r="E275" s="181"/>
      <c r="F275" s="164"/>
      <c r="G275" s="162"/>
      <c r="H275" s="163"/>
      <c r="I275" s="161"/>
      <c r="J275" s="102"/>
      <c r="K275" s="194"/>
      <c r="L275" s="202"/>
      <c r="M275" s="202"/>
      <c r="N275" s="202"/>
      <c r="O275" s="158"/>
      <c r="P275" s="158"/>
      <c r="Q275" s="158"/>
      <c r="R275" s="129">
        <f t="shared" si="36"/>
        <v>24</v>
      </c>
      <c r="S275" s="129">
        <f t="shared" si="37"/>
        <v>24</v>
      </c>
      <c r="T275" s="129" t="b">
        <f t="shared" si="38"/>
        <v>0</v>
      </c>
      <c r="U275" s="129" t="b">
        <f t="shared" si="39"/>
        <v>0</v>
      </c>
      <c r="V275" s="29">
        <f t="shared" si="40"/>
        <v>0</v>
      </c>
      <c r="W275" s="29">
        <f t="shared" si="41"/>
        <v>0</v>
      </c>
      <c r="X275" s="29">
        <f t="shared" si="42"/>
        <v>0</v>
      </c>
      <c r="Y275" s="29">
        <f t="shared" si="43"/>
        <v>0</v>
      </c>
    </row>
    <row r="276" spans="1:25">
      <c r="A276" s="170">
        <v>274</v>
      </c>
      <c r="B276" s="41"/>
      <c r="C276" s="102"/>
      <c r="D276" s="180"/>
      <c r="E276" s="60"/>
      <c r="F276" s="156"/>
      <c r="G276" s="41"/>
      <c r="H276" s="102"/>
      <c r="I276" s="161"/>
      <c r="J276" s="102"/>
      <c r="K276" s="194"/>
      <c r="L276" s="202"/>
      <c r="M276" s="202"/>
      <c r="N276" s="202"/>
      <c r="O276" s="158"/>
      <c r="P276" s="158"/>
      <c r="Q276" s="158"/>
      <c r="R276" s="129">
        <f t="shared" si="36"/>
        <v>24</v>
      </c>
      <c r="S276" s="129">
        <f t="shared" si="37"/>
        <v>24</v>
      </c>
      <c r="T276" s="129" t="b">
        <f t="shared" si="38"/>
        <v>0</v>
      </c>
      <c r="U276" s="129" t="b">
        <f t="shared" si="39"/>
        <v>0</v>
      </c>
      <c r="V276" s="29">
        <f t="shared" si="40"/>
        <v>0</v>
      </c>
      <c r="W276" s="29">
        <f t="shared" si="41"/>
        <v>0</v>
      </c>
      <c r="X276" s="29">
        <f t="shared" si="42"/>
        <v>0</v>
      </c>
      <c r="Y276" s="29">
        <f t="shared" si="43"/>
        <v>0</v>
      </c>
    </row>
    <row r="277" spans="1:25">
      <c r="A277" s="170">
        <v>275</v>
      </c>
      <c r="B277" s="162"/>
      <c r="C277" s="163"/>
      <c r="D277" s="181"/>
      <c r="E277" s="181"/>
      <c r="F277" s="164"/>
      <c r="G277" s="162"/>
      <c r="H277" s="163"/>
      <c r="I277" s="166"/>
      <c r="J277" s="102"/>
      <c r="K277" s="194"/>
      <c r="L277" s="202"/>
      <c r="M277" s="202"/>
      <c r="N277" s="202"/>
      <c r="O277" s="158"/>
      <c r="P277" s="158"/>
      <c r="Q277" s="158"/>
      <c r="R277" s="129">
        <f t="shared" si="36"/>
        <v>24</v>
      </c>
      <c r="S277" s="129">
        <f t="shared" si="37"/>
        <v>24</v>
      </c>
      <c r="T277" s="129" t="b">
        <f t="shared" si="38"/>
        <v>0</v>
      </c>
      <c r="U277" s="129" t="b">
        <f t="shared" si="39"/>
        <v>0</v>
      </c>
      <c r="V277" s="29">
        <f t="shared" si="40"/>
        <v>0</v>
      </c>
      <c r="W277" s="29">
        <f t="shared" si="41"/>
        <v>0</v>
      </c>
      <c r="X277" s="29">
        <f t="shared" si="42"/>
        <v>0</v>
      </c>
      <c r="Y277" s="29">
        <f t="shared" si="43"/>
        <v>0</v>
      </c>
    </row>
    <row r="278" spans="1:25">
      <c r="A278" s="170">
        <v>276</v>
      </c>
      <c r="B278" s="162"/>
      <c r="C278" s="163"/>
      <c r="D278" s="181"/>
      <c r="E278" s="181"/>
      <c r="F278" s="164"/>
      <c r="G278" s="162"/>
      <c r="H278" s="163"/>
      <c r="I278" s="161"/>
      <c r="J278" s="102"/>
      <c r="K278" s="194"/>
      <c r="L278" s="202"/>
      <c r="M278" s="202"/>
      <c r="N278" s="202"/>
      <c r="O278" s="158"/>
      <c r="P278" s="158"/>
      <c r="Q278" s="158"/>
      <c r="R278" s="129">
        <f t="shared" si="36"/>
        <v>24</v>
      </c>
      <c r="S278" s="129">
        <f t="shared" si="37"/>
        <v>24</v>
      </c>
      <c r="T278" s="129" t="b">
        <f t="shared" si="38"/>
        <v>0</v>
      </c>
      <c r="U278" s="129" t="b">
        <f t="shared" si="39"/>
        <v>0</v>
      </c>
      <c r="V278" s="29">
        <f t="shared" si="40"/>
        <v>0</v>
      </c>
      <c r="W278" s="29">
        <f t="shared" si="41"/>
        <v>0</v>
      </c>
      <c r="X278" s="29">
        <f t="shared" si="42"/>
        <v>0</v>
      </c>
      <c r="Y278" s="29">
        <f t="shared" si="43"/>
        <v>0</v>
      </c>
    </row>
    <row r="279" spans="1:25">
      <c r="A279" s="170">
        <v>277</v>
      </c>
      <c r="B279" s="41"/>
      <c r="C279" s="102"/>
      <c r="D279" s="180"/>
      <c r="E279" s="60"/>
      <c r="F279" s="156"/>
      <c r="G279" s="41"/>
      <c r="H279" s="102"/>
      <c r="I279" s="60"/>
      <c r="J279" s="102"/>
      <c r="K279" s="194"/>
      <c r="L279" s="202"/>
      <c r="M279" s="202"/>
      <c r="N279" s="202"/>
      <c r="O279" s="158"/>
      <c r="P279" s="158"/>
      <c r="Q279" s="158"/>
      <c r="R279" s="129">
        <f t="shared" si="36"/>
        <v>24</v>
      </c>
      <c r="S279" s="129">
        <f t="shared" si="37"/>
        <v>24</v>
      </c>
      <c r="T279" s="129" t="b">
        <f t="shared" si="38"/>
        <v>0</v>
      </c>
      <c r="U279" s="129" t="b">
        <f t="shared" si="39"/>
        <v>0</v>
      </c>
      <c r="V279" s="29">
        <f t="shared" si="40"/>
        <v>0</v>
      </c>
      <c r="W279" s="29">
        <f t="shared" si="41"/>
        <v>0</v>
      </c>
      <c r="X279" s="29">
        <f t="shared" si="42"/>
        <v>0</v>
      </c>
      <c r="Y279" s="29">
        <f t="shared" si="43"/>
        <v>0</v>
      </c>
    </row>
    <row r="280" spans="1:25">
      <c r="A280" s="170">
        <v>278</v>
      </c>
      <c r="B280" s="41"/>
      <c r="C280" s="102"/>
      <c r="D280" s="180"/>
      <c r="E280" s="60"/>
      <c r="F280" s="156"/>
      <c r="G280" s="41"/>
      <c r="H280" s="102"/>
      <c r="I280" s="60"/>
      <c r="J280" s="102"/>
      <c r="K280" s="194"/>
      <c r="L280" s="202"/>
      <c r="M280" s="202"/>
      <c r="N280" s="202"/>
      <c r="O280" s="158"/>
      <c r="P280" s="158"/>
      <c r="Q280" s="158"/>
      <c r="R280" s="129">
        <f t="shared" si="36"/>
        <v>24</v>
      </c>
      <c r="S280" s="129">
        <f t="shared" si="37"/>
        <v>24</v>
      </c>
      <c r="T280" s="129" t="b">
        <f t="shared" si="38"/>
        <v>0</v>
      </c>
      <c r="U280" s="129" t="b">
        <f t="shared" si="39"/>
        <v>0</v>
      </c>
      <c r="V280" s="29">
        <f t="shared" si="40"/>
        <v>0</v>
      </c>
      <c r="W280" s="29">
        <f t="shared" si="41"/>
        <v>0</v>
      </c>
      <c r="X280" s="29">
        <f t="shared" si="42"/>
        <v>0</v>
      </c>
      <c r="Y280" s="29">
        <f t="shared" si="43"/>
        <v>0</v>
      </c>
    </row>
    <row r="281" spans="1:25">
      <c r="A281" s="170">
        <v>279</v>
      </c>
      <c r="B281" s="162"/>
      <c r="C281" s="163"/>
      <c r="D281" s="181"/>
      <c r="E281" s="181"/>
      <c r="F281" s="164"/>
      <c r="G281" s="162"/>
      <c r="H281" s="163"/>
      <c r="I281" s="161"/>
      <c r="J281" s="102"/>
      <c r="K281" s="194"/>
      <c r="L281" s="202"/>
      <c r="M281" s="202"/>
      <c r="N281" s="202"/>
      <c r="O281" s="158"/>
      <c r="P281" s="158"/>
      <c r="Q281" s="158"/>
      <c r="R281" s="129">
        <f t="shared" si="36"/>
        <v>24</v>
      </c>
      <c r="S281" s="129">
        <f t="shared" si="37"/>
        <v>24</v>
      </c>
      <c r="T281" s="129" t="b">
        <f t="shared" si="38"/>
        <v>0</v>
      </c>
      <c r="U281" s="129" t="b">
        <f t="shared" si="39"/>
        <v>0</v>
      </c>
      <c r="V281" s="29">
        <f t="shared" si="40"/>
        <v>0</v>
      </c>
      <c r="W281" s="29">
        <f t="shared" si="41"/>
        <v>0</v>
      </c>
      <c r="X281" s="29">
        <f t="shared" si="42"/>
        <v>0</v>
      </c>
      <c r="Y281" s="29">
        <f t="shared" si="43"/>
        <v>0</v>
      </c>
    </row>
    <row r="282" spans="1:25">
      <c r="A282" s="170">
        <v>280</v>
      </c>
      <c r="B282" s="41"/>
      <c r="C282" s="102"/>
      <c r="D282" s="180"/>
      <c r="E282" s="60"/>
      <c r="F282" s="156"/>
      <c r="G282" s="41"/>
      <c r="H282" s="102"/>
      <c r="I282" s="60"/>
      <c r="J282" s="102"/>
      <c r="K282" s="194"/>
      <c r="L282" s="202"/>
      <c r="M282" s="202"/>
      <c r="N282" s="202"/>
      <c r="O282" s="158"/>
      <c r="P282" s="158"/>
      <c r="Q282" s="158"/>
      <c r="R282" s="129">
        <f t="shared" si="36"/>
        <v>24</v>
      </c>
      <c r="S282" s="129">
        <f t="shared" si="37"/>
        <v>24</v>
      </c>
      <c r="T282" s="129" t="b">
        <f t="shared" si="38"/>
        <v>0</v>
      </c>
      <c r="U282" s="129" t="b">
        <f t="shared" si="39"/>
        <v>0</v>
      </c>
      <c r="V282" s="29">
        <f t="shared" si="40"/>
        <v>0</v>
      </c>
      <c r="W282" s="29">
        <f t="shared" si="41"/>
        <v>0</v>
      </c>
      <c r="X282" s="29">
        <f t="shared" si="42"/>
        <v>0</v>
      </c>
      <c r="Y282" s="29">
        <f t="shared" si="43"/>
        <v>0</v>
      </c>
    </row>
    <row r="283" spans="1:25">
      <c r="A283" s="170">
        <v>281</v>
      </c>
      <c r="B283" s="162"/>
      <c r="C283" s="163"/>
      <c r="D283" s="181"/>
      <c r="E283" s="181"/>
      <c r="F283" s="164"/>
      <c r="G283" s="162"/>
      <c r="H283" s="163"/>
      <c r="I283" s="161"/>
      <c r="J283" s="102"/>
      <c r="K283" s="194"/>
      <c r="L283" s="202"/>
      <c r="M283" s="202"/>
      <c r="N283" s="202"/>
      <c r="O283" s="158"/>
      <c r="P283" s="158"/>
      <c r="Q283" s="158"/>
      <c r="R283" s="129">
        <f t="shared" ref="R283:R346" si="44">24-C283</f>
        <v>24</v>
      </c>
      <c r="S283" s="129">
        <f t="shared" ref="S283:S346" si="45">24-H283</f>
        <v>24</v>
      </c>
      <c r="T283" s="129" t="b">
        <f t="shared" si="38"/>
        <v>0</v>
      </c>
      <c r="U283" s="129" t="b">
        <f t="shared" si="39"/>
        <v>0</v>
      </c>
      <c r="V283" s="29">
        <f t="shared" si="40"/>
        <v>0</v>
      </c>
      <c r="W283" s="29">
        <f t="shared" si="41"/>
        <v>0</v>
      </c>
      <c r="X283" s="29">
        <f t="shared" si="42"/>
        <v>0</v>
      </c>
      <c r="Y283" s="29">
        <f t="shared" si="43"/>
        <v>0</v>
      </c>
    </row>
    <row r="284" spans="1:25">
      <c r="A284" s="170">
        <v>282</v>
      </c>
      <c r="B284" s="162"/>
      <c r="C284" s="163"/>
      <c r="D284" s="181"/>
      <c r="E284" s="166"/>
      <c r="F284" s="164"/>
      <c r="G284" s="162"/>
      <c r="H284" s="163"/>
      <c r="I284" s="166"/>
      <c r="J284" s="102"/>
      <c r="K284" s="194"/>
      <c r="L284" s="202"/>
      <c r="M284" s="202"/>
      <c r="N284" s="202"/>
      <c r="O284" s="158"/>
      <c r="P284" s="158"/>
      <c r="Q284" s="158"/>
      <c r="R284" s="129">
        <f t="shared" si="44"/>
        <v>24</v>
      </c>
      <c r="S284" s="129">
        <f t="shared" si="45"/>
        <v>24</v>
      </c>
      <c r="T284" s="129" t="b">
        <f t="shared" si="38"/>
        <v>0</v>
      </c>
      <c r="U284" s="129" t="b">
        <f t="shared" si="39"/>
        <v>0</v>
      </c>
      <c r="V284" s="29">
        <f t="shared" si="40"/>
        <v>0</v>
      </c>
      <c r="W284" s="29">
        <f t="shared" si="41"/>
        <v>0</v>
      </c>
      <c r="X284" s="29">
        <f t="shared" si="42"/>
        <v>0</v>
      </c>
      <c r="Y284" s="29">
        <f t="shared" si="43"/>
        <v>0</v>
      </c>
    </row>
    <row r="285" spans="1:25">
      <c r="A285" s="170">
        <v>283</v>
      </c>
      <c r="B285" s="162"/>
      <c r="C285" s="163"/>
      <c r="D285" s="181"/>
      <c r="E285" s="181"/>
      <c r="F285" s="164"/>
      <c r="G285" s="162"/>
      <c r="H285" s="163"/>
      <c r="I285" s="166"/>
      <c r="J285" s="102"/>
      <c r="K285" s="194"/>
      <c r="L285" s="202"/>
      <c r="M285" s="202"/>
      <c r="N285" s="202"/>
      <c r="O285" s="158"/>
      <c r="P285" s="158"/>
      <c r="Q285" s="158"/>
      <c r="R285" s="129">
        <f t="shared" si="44"/>
        <v>24</v>
      </c>
      <c r="S285" s="129">
        <f t="shared" si="45"/>
        <v>24</v>
      </c>
      <c r="T285" s="129" t="b">
        <f t="shared" si="38"/>
        <v>0</v>
      </c>
      <c r="U285" s="129" t="b">
        <f t="shared" si="39"/>
        <v>0</v>
      </c>
      <c r="V285" s="29">
        <f t="shared" si="40"/>
        <v>0</v>
      </c>
      <c r="W285" s="29">
        <f t="shared" si="41"/>
        <v>0</v>
      </c>
      <c r="X285" s="29">
        <f t="shared" si="42"/>
        <v>0</v>
      </c>
      <c r="Y285" s="29">
        <f t="shared" si="43"/>
        <v>0</v>
      </c>
    </row>
    <row r="286" spans="1:25">
      <c r="A286" s="170">
        <v>284</v>
      </c>
      <c r="B286" s="162"/>
      <c r="C286" s="163"/>
      <c r="D286" s="181"/>
      <c r="E286" s="181"/>
      <c r="F286" s="164"/>
      <c r="G286" s="162"/>
      <c r="H286" s="163"/>
      <c r="I286" s="161"/>
      <c r="J286" s="102"/>
      <c r="K286" s="194"/>
      <c r="L286" s="202"/>
      <c r="M286" s="202"/>
      <c r="N286" s="202"/>
      <c r="O286" s="158"/>
      <c r="P286" s="158"/>
      <c r="Q286" s="158"/>
      <c r="R286" s="129">
        <f t="shared" si="44"/>
        <v>24</v>
      </c>
      <c r="S286" s="129">
        <f t="shared" si="45"/>
        <v>24</v>
      </c>
      <c r="T286" s="129" t="b">
        <f t="shared" si="38"/>
        <v>0</v>
      </c>
      <c r="U286" s="129" t="b">
        <f t="shared" si="39"/>
        <v>0</v>
      </c>
      <c r="V286" s="29">
        <f t="shared" si="40"/>
        <v>0</v>
      </c>
      <c r="W286" s="29">
        <f t="shared" si="41"/>
        <v>0</v>
      </c>
      <c r="X286" s="29">
        <f t="shared" si="42"/>
        <v>0</v>
      </c>
      <c r="Y286" s="29">
        <f t="shared" si="43"/>
        <v>0</v>
      </c>
    </row>
    <row r="287" spans="1:25">
      <c r="A287" s="170">
        <v>285</v>
      </c>
      <c r="B287" s="41"/>
      <c r="C287" s="102"/>
      <c r="D287" s="180"/>
      <c r="E287" s="60"/>
      <c r="F287" s="156"/>
      <c r="G287" s="41"/>
      <c r="H287" s="102"/>
      <c r="I287" s="60"/>
      <c r="J287" s="102"/>
      <c r="K287" s="194"/>
      <c r="L287" s="202"/>
      <c r="M287" s="202"/>
      <c r="N287" s="202"/>
      <c r="O287" s="158"/>
      <c r="P287" s="158"/>
      <c r="Q287" s="158"/>
      <c r="R287" s="129">
        <f t="shared" si="44"/>
        <v>24</v>
      </c>
      <c r="S287" s="129">
        <f t="shared" si="45"/>
        <v>24</v>
      </c>
      <c r="T287" s="129" t="b">
        <f t="shared" si="38"/>
        <v>0</v>
      </c>
      <c r="U287" s="129" t="b">
        <f t="shared" si="39"/>
        <v>0</v>
      </c>
      <c r="V287" s="29">
        <f t="shared" si="40"/>
        <v>0</v>
      </c>
      <c r="W287" s="29">
        <f t="shared" si="41"/>
        <v>0</v>
      </c>
      <c r="X287" s="29">
        <f t="shared" si="42"/>
        <v>0</v>
      </c>
      <c r="Y287" s="29">
        <f t="shared" si="43"/>
        <v>0</v>
      </c>
    </row>
    <row r="288" spans="1:25">
      <c r="A288" s="170">
        <v>286</v>
      </c>
      <c r="B288" s="41"/>
      <c r="C288" s="102"/>
      <c r="D288" s="180"/>
      <c r="E288" s="60"/>
      <c r="F288" s="156"/>
      <c r="G288" s="41"/>
      <c r="H288" s="102"/>
      <c r="I288" s="161"/>
      <c r="J288" s="102"/>
      <c r="K288" s="194"/>
      <c r="L288" s="202"/>
      <c r="M288" s="202"/>
      <c r="N288" s="202"/>
      <c r="O288" s="158"/>
      <c r="P288" s="158"/>
      <c r="Q288" s="158"/>
      <c r="R288" s="129">
        <f t="shared" si="44"/>
        <v>24</v>
      </c>
      <c r="S288" s="129">
        <f t="shared" si="45"/>
        <v>24</v>
      </c>
      <c r="T288" s="129" t="b">
        <f t="shared" si="38"/>
        <v>0</v>
      </c>
      <c r="U288" s="129" t="b">
        <f t="shared" si="39"/>
        <v>0</v>
      </c>
      <c r="V288" s="29">
        <f t="shared" si="40"/>
        <v>0</v>
      </c>
      <c r="W288" s="29">
        <f t="shared" si="41"/>
        <v>0</v>
      </c>
      <c r="X288" s="29">
        <f t="shared" si="42"/>
        <v>0</v>
      </c>
      <c r="Y288" s="29">
        <f t="shared" si="43"/>
        <v>0</v>
      </c>
    </row>
    <row r="289" spans="1:25">
      <c r="A289" s="170">
        <v>287</v>
      </c>
      <c r="B289" s="162"/>
      <c r="C289" s="163"/>
      <c r="D289" s="181"/>
      <c r="E289" s="166"/>
      <c r="F289" s="164"/>
      <c r="G289" s="162"/>
      <c r="H289" s="163"/>
      <c r="I289" s="161"/>
      <c r="J289" s="102"/>
      <c r="K289" s="194"/>
      <c r="L289" s="202"/>
      <c r="M289" s="202"/>
      <c r="N289" s="202"/>
      <c r="O289" s="158"/>
      <c r="P289" s="158"/>
      <c r="Q289" s="158"/>
      <c r="R289" s="129">
        <f t="shared" si="44"/>
        <v>24</v>
      </c>
      <c r="S289" s="129">
        <f t="shared" si="45"/>
        <v>24</v>
      </c>
      <c r="T289" s="129" t="b">
        <f t="shared" si="38"/>
        <v>0</v>
      </c>
      <c r="U289" s="129" t="b">
        <f t="shared" si="39"/>
        <v>0</v>
      </c>
      <c r="V289" s="29">
        <f t="shared" si="40"/>
        <v>0</v>
      </c>
      <c r="W289" s="29">
        <f t="shared" si="41"/>
        <v>0</v>
      </c>
      <c r="X289" s="29">
        <f t="shared" si="42"/>
        <v>0</v>
      </c>
      <c r="Y289" s="29">
        <f t="shared" si="43"/>
        <v>0</v>
      </c>
    </row>
    <row r="290" spans="1:25">
      <c r="A290" s="170">
        <v>288</v>
      </c>
      <c r="B290" s="41"/>
      <c r="C290" s="102"/>
      <c r="D290" s="180"/>
      <c r="E290" s="60"/>
      <c r="F290" s="156"/>
      <c r="G290" s="41"/>
      <c r="H290" s="102"/>
      <c r="I290" s="60"/>
      <c r="J290" s="102"/>
      <c r="K290" s="194"/>
      <c r="L290" s="202"/>
      <c r="M290" s="202"/>
      <c r="N290" s="202"/>
      <c r="O290" s="158"/>
      <c r="P290" s="158"/>
      <c r="Q290" s="158"/>
      <c r="R290" s="129">
        <f t="shared" si="44"/>
        <v>24</v>
      </c>
      <c r="S290" s="129">
        <f t="shared" si="45"/>
        <v>24</v>
      </c>
      <c r="T290" s="129" t="b">
        <f t="shared" si="38"/>
        <v>0</v>
      </c>
      <c r="U290" s="129" t="b">
        <f t="shared" si="39"/>
        <v>0</v>
      </c>
      <c r="V290" s="29">
        <f t="shared" si="40"/>
        <v>0</v>
      </c>
      <c r="W290" s="29">
        <f t="shared" si="41"/>
        <v>0</v>
      </c>
      <c r="X290" s="29">
        <f t="shared" si="42"/>
        <v>0</v>
      </c>
      <c r="Y290" s="29">
        <f t="shared" si="43"/>
        <v>0</v>
      </c>
    </row>
    <row r="291" spans="1:25">
      <c r="A291" s="170">
        <v>289</v>
      </c>
      <c r="B291" s="41"/>
      <c r="C291" s="102"/>
      <c r="D291" s="180"/>
      <c r="E291" s="60"/>
      <c r="F291" s="156"/>
      <c r="G291" s="41"/>
      <c r="H291" s="102"/>
      <c r="I291" s="60"/>
      <c r="J291" s="102"/>
      <c r="K291" s="194"/>
      <c r="L291" s="202"/>
      <c r="M291" s="202"/>
      <c r="N291" s="202"/>
      <c r="O291" s="158"/>
      <c r="P291" s="158"/>
      <c r="Q291" s="158"/>
      <c r="R291" s="129">
        <f t="shared" si="44"/>
        <v>24</v>
      </c>
      <c r="S291" s="129">
        <f t="shared" si="45"/>
        <v>24</v>
      </c>
      <c r="T291" s="129" t="b">
        <f t="shared" si="38"/>
        <v>0</v>
      </c>
      <c r="U291" s="129" t="b">
        <f t="shared" si="39"/>
        <v>0</v>
      </c>
      <c r="V291" s="29">
        <f t="shared" si="40"/>
        <v>0</v>
      </c>
      <c r="W291" s="29">
        <f t="shared" si="41"/>
        <v>0</v>
      </c>
      <c r="X291" s="29">
        <f t="shared" si="42"/>
        <v>0</v>
      </c>
      <c r="Y291" s="29">
        <f t="shared" si="43"/>
        <v>0</v>
      </c>
    </row>
    <row r="292" spans="1:25">
      <c r="A292" s="170">
        <v>290</v>
      </c>
      <c r="B292" s="41"/>
      <c r="C292" s="102"/>
      <c r="D292" s="180"/>
      <c r="E292" s="60"/>
      <c r="F292" s="156"/>
      <c r="G292" s="41"/>
      <c r="H292" s="102"/>
      <c r="I292" s="167"/>
      <c r="J292" s="102"/>
      <c r="K292" s="194"/>
      <c r="L292" s="202"/>
      <c r="M292" s="202"/>
      <c r="N292" s="202"/>
      <c r="O292" s="158"/>
      <c r="P292" s="158"/>
      <c r="Q292" s="158"/>
      <c r="R292" s="129">
        <f t="shared" si="44"/>
        <v>24</v>
      </c>
      <c r="S292" s="129">
        <f t="shared" si="45"/>
        <v>24</v>
      </c>
      <c r="T292" s="129" t="b">
        <f t="shared" si="38"/>
        <v>0</v>
      </c>
      <c r="U292" s="129" t="b">
        <f t="shared" si="39"/>
        <v>0</v>
      </c>
      <c r="V292" s="29">
        <f t="shared" si="40"/>
        <v>0</v>
      </c>
      <c r="W292" s="29">
        <f t="shared" si="41"/>
        <v>0</v>
      </c>
      <c r="X292" s="29">
        <f t="shared" si="42"/>
        <v>0</v>
      </c>
      <c r="Y292" s="29">
        <f t="shared" si="43"/>
        <v>0</v>
      </c>
    </row>
    <row r="293" spans="1:25">
      <c r="A293" s="170">
        <v>291</v>
      </c>
      <c r="B293" s="162"/>
      <c r="C293" s="163"/>
      <c r="D293" s="181"/>
      <c r="E293" s="166"/>
      <c r="F293" s="164"/>
      <c r="G293" s="162"/>
      <c r="H293" s="163"/>
      <c r="I293" s="166"/>
      <c r="J293" s="102"/>
      <c r="K293" s="194"/>
      <c r="L293" s="202"/>
      <c r="M293" s="202"/>
      <c r="N293" s="202"/>
      <c r="O293" s="158"/>
      <c r="P293" s="158"/>
      <c r="Q293" s="158"/>
      <c r="R293" s="129">
        <f t="shared" si="44"/>
        <v>24</v>
      </c>
      <c r="S293" s="129">
        <f t="shared" si="45"/>
        <v>24</v>
      </c>
      <c r="T293" s="129" t="b">
        <f t="shared" si="38"/>
        <v>0</v>
      </c>
      <c r="U293" s="129" t="b">
        <f t="shared" si="39"/>
        <v>0</v>
      </c>
      <c r="V293" s="29">
        <f t="shared" si="40"/>
        <v>0</v>
      </c>
      <c r="W293" s="29">
        <f t="shared" si="41"/>
        <v>0</v>
      </c>
      <c r="X293" s="29">
        <f t="shared" si="42"/>
        <v>0</v>
      </c>
      <c r="Y293" s="29">
        <f t="shared" si="43"/>
        <v>0</v>
      </c>
    </row>
    <row r="294" spans="1:25">
      <c r="A294" s="170">
        <v>292</v>
      </c>
      <c r="B294" s="41"/>
      <c r="C294" s="102"/>
      <c r="D294" s="180"/>
      <c r="E294" s="60"/>
      <c r="F294" s="125"/>
      <c r="G294" s="168"/>
      <c r="H294" s="169"/>
      <c r="I294" s="161"/>
      <c r="J294" s="169"/>
      <c r="K294" s="195"/>
      <c r="L294" s="202"/>
      <c r="M294" s="202"/>
      <c r="N294" s="202"/>
      <c r="O294" s="158"/>
      <c r="P294" s="158"/>
      <c r="Q294" s="158"/>
      <c r="R294" s="129">
        <f t="shared" si="44"/>
        <v>24</v>
      </c>
      <c r="S294" s="129">
        <f t="shared" si="45"/>
        <v>24</v>
      </c>
      <c r="T294" s="129" t="b">
        <f t="shared" si="38"/>
        <v>0</v>
      </c>
      <c r="U294" s="129" t="b">
        <f t="shared" si="39"/>
        <v>0</v>
      </c>
      <c r="V294" s="29">
        <f t="shared" si="40"/>
        <v>0</v>
      </c>
      <c r="W294" s="29">
        <f t="shared" si="41"/>
        <v>0</v>
      </c>
      <c r="X294" s="29">
        <f t="shared" si="42"/>
        <v>0</v>
      </c>
      <c r="Y294" s="29">
        <f t="shared" si="43"/>
        <v>0</v>
      </c>
    </row>
    <row r="295" spans="1:25">
      <c r="A295" s="170">
        <v>293</v>
      </c>
      <c r="B295" s="162"/>
      <c r="C295" s="163"/>
      <c r="D295" s="181"/>
      <c r="E295" s="166"/>
      <c r="F295" s="164"/>
      <c r="G295" s="162"/>
      <c r="H295" s="163"/>
      <c r="I295" s="161"/>
      <c r="J295" s="102"/>
      <c r="K295" s="194"/>
      <c r="L295" s="202"/>
      <c r="M295" s="202"/>
      <c r="N295" s="202"/>
      <c r="O295" s="158"/>
      <c r="P295" s="158"/>
      <c r="Q295" s="158"/>
      <c r="R295" s="129">
        <f t="shared" si="44"/>
        <v>24</v>
      </c>
      <c r="S295" s="129">
        <f t="shared" si="45"/>
        <v>24</v>
      </c>
      <c r="T295" s="129" t="b">
        <f t="shared" si="38"/>
        <v>0</v>
      </c>
      <c r="U295" s="129" t="b">
        <f t="shared" si="39"/>
        <v>0</v>
      </c>
      <c r="V295" s="29">
        <f t="shared" si="40"/>
        <v>0</v>
      </c>
      <c r="W295" s="29">
        <f t="shared" si="41"/>
        <v>0</v>
      </c>
      <c r="X295" s="29">
        <f t="shared" si="42"/>
        <v>0</v>
      </c>
      <c r="Y295" s="29">
        <f t="shared" si="43"/>
        <v>0</v>
      </c>
    </row>
    <row r="296" spans="1:25">
      <c r="A296" s="170">
        <v>294</v>
      </c>
      <c r="B296" s="41"/>
      <c r="C296" s="102"/>
      <c r="D296" s="180"/>
      <c r="E296" s="60"/>
      <c r="F296" s="156"/>
      <c r="G296" s="41"/>
      <c r="H296" s="102"/>
      <c r="I296" s="60"/>
      <c r="J296" s="102"/>
      <c r="K296" s="194"/>
      <c r="L296" s="202"/>
      <c r="M296" s="202"/>
      <c r="N296" s="202"/>
      <c r="O296" s="158"/>
      <c r="P296" s="158"/>
      <c r="Q296" s="158"/>
      <c r="R296" s="129">
        <f t="shared" si="44"/>
        <v>24</v>
      </c>
      <c r="S296" s="129">
        <f t="shared" si="45"/>
        <v>24</v>
      </c>
      <c r="T296" s="129" t="b">
        <f t="shared" si="38"/>
        <v>0</v>
      </c>
      <c r="U296" s="129" t="b">
        <f t="shared" si="39"/>
        <v>0</v>
      </c>
      <c r="V296" s="29">
        <f t="shared" si="40"/>
        <v>0</v>
      </c>
      <c r="W296" s="29">
        <f t="shared" si="41"/>
        <v>0</v>
      </c>
      <c r="X296" s="29">
        <f t="shared" si="42"/>
        <v>0</v>
      </c>
      <c r="Y296" s="29">
        <f t="shared" si="43"/>
        <v>0</v>
      </c>
    </row>
    <row r="297" spans="1:25">
      <c r="A297" s="170">
        <v>295</v>
      </c>
      <c r="B297" s="41"/>
      <c r="C297" s="102"/>
      <c r="D297" s="180"/>
      <c r="E297" s="60"/>
      <c r="F297" s="156"/>
      <c r="G297" s="41"/>
      <c r="H297" s="102"/>
      <c r="I297" s="60"/>
      <c r="J297" s="102"/>
      <c r="K297" s="194"/>
      <c r="L297" s="202"/>
      <c r="M297" s="202"/>
      <c r="N297" s="202"/>
      <c r="O297" s="158"/>
      <c r="P297" s="158"/>
      <c r="Q297" s="158"/>
      <c r="R297" s="129">
        <f t="shared" si="44"/>
        <v>24</v>
      </c>
      <c r="S297" s="129">
        <f t="shared" si="45"/>
        <v>24</v>
      </c>
      <c r="T297" s="129" t="b">
        <f t="shared" si="38"/>
        <v>0</v>
      </c>
      <c r="U297" s="129" t="b">
        <f t="shared" si="39"/>
        <v>0</v>
      </c>
      <c r="V297" s="29">
        <f t="shared" si="40"/>
        <v>0</v>
      </c>
      <c r="W297" s="29">
        <f t="shared" si="41"/>
        <v>0</v>
      </c>
      <c r="X297" s="29">
        <f t="shared" si="42"/>
        <v>0</v>
      </c>
      <c r="Y297" s="29">
        <f t="shared" si="43"/>
        <v>0</v>
      </c>
    </row>
    <row r="298" spans="1:25">
      <c r="A298" s="170">
        <v>296</v>
      </c>
      <c r="B298" s="41"/>
      <c r="C298" s="102"/>
      <c r="D298" s="180"/>
      <c r="E298" s="60"/>
      <c r="F298" s="156"/>
      <c r="G298" s="41"/>
      <c r="H298" s="102"/>
      <c r="I298" s="60"/>
      <c r="J298" s="102"/>
      <c r="K298" s="194"/>
      <c r="L298" s="202"/>
      <c r="M298" s="202"/>
      <c r="N298" s="202"/>
      <c r="O298" s="158"/>
      <c r="P298" s="158"/>
      <c r="Q298" s="158"/>
      <c r="R298" s="129">
        <f t="shared" si="44"/>
        <v>24</v>
      </c>
      <c r="S298" s="129">
        <f t="shared" si="45"/>
        <v>24</v>
      </c>
      <c r="T298" s="129" t="b">
        <f t="shared" si="38"/>
        <v>0</v>
      </c>
      <c r="U298" s="129" t="b">
        <f t="shared" si="39"/>
        <v>0</v>
      </c>
      <c r="V298" s="29">
        <f t="shared" si="40"/>
        <v>0</v>
      </c>
      <c r="W298" s="29">
        <f t="shared" si="41"/>
        <v>0</v>
      </c>
      <c r="X298" s="29">
        <f t="shared" si="42"/>
        <v>0</v>
      </c>
      <c r="Y298" s="29">
        <f t="shared" si="43"/>
        <v>0</v>
      </c>
    </row>
    <row r="299" spans="1:25">
      <c r="A299" s="170">
        <v>297</v>
      </c>
      <c r="B299" s="162"/>
      <c r="C299" s="163"/>
      <c r="D299" s="181"/>
      <c r="E299" s="166"/>
      <c r="F299" s="164"/>
      <c r="G299" s="162"/>
      <c r="H299" s="163"/>
      <c r="I299" s="166"/>
      <c r="J299" s="102"/>
      <c r="K299" s="194"/>
      <c r="L299" s="202"/>
      <c r="M299" s="202"/>
      <c r="N299" s="202"/>
      <c r="O299" s="158"/>
      <c r="P299" s="158"/>
      <c r="Q299" s="158"/>
      <c r="R299" s="129">
        <f t="shared" si="44"/>
        <v>24</v>
      </c>
      <c r="S299" s="129">
        <f t="shared" si="45"/>
        <v>24</v>
      </c>
      <c r="T299" s="129" t="b">
        <f t="shared" si="38"/>
        <v>0</v>
      </c>
      <c r="U299" s="129" t="b">
        <f t="shared" si="39"/>
        <v>0</v>
      </c>
      <c r="V299" s="29">
        <f t="shared" si="40"/>
        <v>0</v>
      </c>
      <c r="W299" s="29">
        <f t="shared" si="41"/>
        <v>0</v>
      </c>
      <c r="X299" s="29">
        <f t="shared" si="42"/>
        <v>0</v>
      </c>
      <c r="Y299" s="29">
        <f t="shared" si="43"/>
        <v>0</v>
      </c>
    </row>
    <row r="300" spans="1:25">
      <c r="A300" s="170">
        <v>298</v>
      </c>
      <c r="B300" s="41"/>
      <c r="C300" s="102"/>
      <c r="D300" s="180"/>
      <c r="E300" s="60"/>
      <c r="F300" s="156"/>
      <c r="G300" s="41"/>
      <c r="H300" s="102"/>
      <c r="I300" s="60"/>
      <c r="J300" s="102"/>
      <c r="K300" s="194"/>
      <c r="L300" s="202"/>
      <c r="M300" s="202"/>
      <c r="N300" s="202"/>
      <c r="O300" s="158"/>
      <c r="P300" s="158"/>
      <c r="Q300" s="158"/>
      <c r="R300" s="129">
        <f t="shared" si="44"/>
        <v>24</v>
      </c>
      <c r="S300" s="129">
        <f t="shared" si="45"/>
        <v>24</v>
      </c>
      <c r="T300" s="129" t="b">
        <f t="shared" si="38"/>
        <v>0</v>
      </c>
      <c r="U300" s="129" t="b">
        <f t="shared" si="39"/>
        <v>0</v>
      </c>
      <c r="V300" s="29">
        <f t="shared" si="40"/>
        <v>0</v>
      </c>
      <c r="W300" s="29">
        <f t="shared" si="41"/>
        <v>0</v>
      </c>
      <c r="X300" s="29">
        <f t="shared" si="42"/>
        <v>0</v>
      </c>
      <c r="Y300" s="29">
        <f t="shared" si="43"/>
        <v>0</v>
      </c>
    </row>
    <row r="301" spans="1:25">
      <c r="A301" s="170">
        <v>299</v>
      </c>
      <c r="B301" s="41"/>
      <c r="C301" s="102"/>
      <c r="D301" s="180"/>
      <c r="E301" s="60"/>
      <c r="F301" s="156"/>
      <c r="G301" s="41"/>
      <c r="H301" s="102"/>
      <c r="I301" s="161"/>
      <c r="J301" s="102"/>
      <c r="K301" s="194"/>
      <c r="L301" s="202"/>
      <c r="M301" s="202"/>
      <c r="N301" s="202"/>
      <c r="O301" s="158"/>
      <c r="P301" s="158"/>
      <c r="Q301" s="158"/>
      <c r="R301" s="129">
        <f t="shared" si="44"/>
        <v>24</v>
      </c>
      <c r="S301" s="129">
        <f t="shared" si="45"/>
        <v>24</v>
      </c>
      <c r="T301" s="129" t="b">
        <f t="shared" si="38"/>
        <v>0</v>
      </c>
      <c r="U301" s="129" t="b">
        <f t="shared" si="39"/>
        <v>0</v>
      </c>
      <c r="V301" s="29">
        <f t="shared" si="40"/>
        <v>0</v>
      </c>
      <c r="W301" s="29">
        <f t="shared" si="41"/>
        <v>0</v>
      </c>
      <c r="X301" s="29">
        <f t="shared" si="42"/>
        <v>0</v>
      </c>
      <c r="Y301" s="29">
        <f t="shared" si="43"/>
        <v>0</v>
      </c>
    </row>
    <row r="302" spans="1:25">
      <c r="A302" s="170">
        <v>300</v>
      </c>
      <c r="B302" s="41"/>
      <c r="C302" s="102"/>
      <c r="D302" s="180"/>
      <c r="E302" s="60"/>
      <c r="F302" s="156"/>
      <c r="G302" s="41"/>
      <c r="H302" s="102"/>
      <c r="I302" s="161"/>
      <c r="J302" s="102"/>
      <c r="K302" s="194"/>
      <c r="L302" s="202"/>
      <c r="M302" s="202"/>
      <c r="N302" s="202"/>
      <c r="O302" s="158"/>
      <c r="P302" s="158"/>
      <c r="Q302" s="158"/>
      <c r="R302" s="129">
        <f t="shared" si="44"/>
        <v>24</v>
      </c>
      <c r="S302" s="129">
        <f t="shared" si="45"/>
        <v>24</v>
      </c>
      <c r="T302" s="129" t="b">
        <f t="shared" si="38"/>
        <v>0</v>
      </c>
      <c r="U302" s="129" t="b">
        <f t="shared" si="39"/>
        <v>0</v>
      </c>
      <c r="V302" s="29">
        <f t="shared" si="40"/>
        <v>0</v>
      </c>
      <c r="W302" s="29">
        <f t="shared" si="41"/>
        <v>0</v>
      </c>
      <c r="X302" s="29">
        <f t="shared" si="42"/>
        <v>0</v>
      </c>
      <c r="Y302" s="29">
        <f t="shared" si="43"/>
        <v>0</v>
      </c>
    </row>
    <row r="303" spans="1:25">
      <c r="A303" s="170">
        <v>301</v>
      </c>
      <c r="B303" s="41"/>
      <c r="C303" s="102"/>
      <c r="D303" s="180"/>
      <c r="E303" s="60"/>
      <c r="F303" s="156"/>
      <c r="G303" s="41"/>
      <c r="H303" s="102"/>
      <c r="I303" s="161"/>
      <c r="J303" s="102"/>
      <c r="K303" s="194"/>
      <c r="L303" s="202"/>
      <c r="M303" s="202"/>
      <c r="N303" s="202"/>
      <c r="O303" s="158"/>
      <c r="P303" s="158"/>
      <c r="Q303" s="158"/>
      <c r="R303" s="129">
        <f t="shared" si="44"/>
        <v>24</v>
      </c>
      <c r="S303" s="129">
        <f t="shared" si="45"/>
        <v>24</v>
      </c>
      <c r="T303" s="129" t="b">
        <f t="shared" si="38"/>
        <v>0</v>
      </c>
      <c r="U303" s="129" t="b">
        <f t="shared" si="39"/>
        <v>0</v>
      </c>
      <c r="V303" s="29">
        <f t="shared" si="40"/>
        <v>0</v>
      </c>
      <c r="W303" s="29">
        <f t="shared" si="41"/>
        <v>0</v>
      </c>
      <c r="X303" s="29">
        <f t="shared" si="42"/>
        <v>0</v>
      </c>
      <c r="Y303" s="29">
        <f t="shared" si="43"/>
        <v>0</v>
      </c>
    </row>
    <row r="304" spans="1:25">
      <c r="A304" s="170">
        <v>302</v>
      </c>
      <c r="B304" s="41"/>
      <c r="C304" s="102"/>
      <c r="D304" s="180"/>
      <c r="E304" s="60"/>
      <c r="F304" s="156"/>
      <c r="G304" s="41"/>
      <c r="H304" s="102"/>
      <c r="I304" s="60"/>
      <c r="J304" s="102"/>
      <c r="K304" s="194"/>
      <c r="L304" s="202"/>
      <c r="M304" s="202"/>
      <c r="N304" s="202"/>
      <c r="O304" s="158"/>
      <c r="P304" s="158"/>
      <c r="Q304" s="158"/>
      <c r="R304" s="129">
        <f t="shared" si="44"/>
        <v>24</v>
      </c>
      <c r="S304" s="129">
        <f t="shared" si="45"/>
        <v>24</v>
      </c>
      <c r="T304" s="129" t="b">
        <f t="shared" si="38"/>
        <v>0</v>
      </c>
      <c r="U304" s="129" t="b">
        <f t="shared" si="39"/>
        <v>0</v>
      </c>
      <c r="V304" s="29">
        <f t="shared" si="40"/>
        <v>0</v>
      </c>
      <c r="W304" s="29">
        <f t="shared" si="41"/>
        <v>0</v>
      </c>
      <c r="X304" s="29">
        <f t="shared" si="42"/>
        <v>0</v>
      </c>
      <c r="Y304" s="29">
        <f t="shared" si="43"/>
        <v>0</v>
      </c>
    </row>
    <row r="305" spans="1:25">
      <c r="A305" s="170">
        <v>303</v>
      </c>
      <c r="B305" s="41"/>
      <c r="C305" s="102"/>
      <c r="D305" s="180"/>
      <c r="E305" s="60"/>
      <c r="F305" s="156"/>
      <c r="G305" s="41"/>
      <c r="H305" s="102"/>
      <c r="I305" s="60"/>
      <c r="J305" s="102"/>
      <c r="K305" s="194"/>
      <c r="L305" s="202"/>
      <c r="M305" s="202"/>
      <c r="N305" s="202"/>
      <c r="O305" s="158"/>
      <c r="P305" s="158"/>
      <c r="Q305" s="158"/>
      <c r="R305" s="129">
        <f t="shared" si="44"/>
        <v>24</v>
      </c>
      <c r="S305" s="129">
        <f t="shared" si="45"/>
        <v>24</v>
      </c>
      <c r="T305" s="129" t="b">
        <f t="shared" si="38"/>
        <v>0</v>
      </c>
      <c r="U305" s="129" t="b">
        <f t="shared" si="39"/>
        <v>0</v>
      </c>
      <c r="V305" s="29">
        <f t="shared" si="40"/>
        <v>0</v>
      </c>
      <c r="W305" s="29">
        <f t="shared" si="41"/>
        <v>0</v>
      </c>
      <c r="X305" s="29">
        <f t="shared" si="42"/>
        <v>0</v>
      </c>
      <c r="Y305" s="29">
        <f t="shared" si="43"/>
        <v>0</v>
      </c>
    </row>
    <row r="306" spans="1:25">
      <c r="A306" s="170">
        <v>304</v>
      </c>
      <c r="B306" s="41"/>
      <c r="C306" s="102"/>
      <c r="D306" s="180"/>
      <c r="E306" s="60"/>
      <c r="F306" s="156"/>
      <c r="G306" s="41"/>
      <c r="H306" s="102"/>
      <c r="I306" s="60"/>
      <c r="J306" s="102"/>
      <c r="K306" s="194"/>
      <c r="L306" s="202"/>
      <c r="M306" s="202"/>
      <c r="N306" s="202"/>
      <c r="O306" s="158"/>
      <c r="P306" s="158"/>
      <c r="Q306" s="158"/>
      <c r="R306" s="129">
        <f t="shared" si="44"/>
        <v>24</v>
      </c>
      <c r="S306" s="129">
        <f t="shared" si="45"/>
        <v>24</v>
      </c>
      <c r="T306" s="129" t="b">
        <f t="shared" si="38"/>
        <v>0</v>
      </c>
      <c r="U306" s="129" t="b">
        <f t="shared" si="39"/>
        <v>0</v>
      </c>
      <c r="V306" s="29">
        <f t="shared" si="40"/>
        <v>0</v>
      </c>
      <c r="W306" s="29">
        <f t="shared" si="41"/>
        <v>0</v>
      </c>
      <c r="X306" s="29">
        <f t="shared" si="42"/>
        <v>0</v>
      </c>
      <c r="Y306" s="29">
        <f t="shared" si="43"/>
        <v>0</v>
      </c>
    </row>
    <row r="307" spans="1:25">
      <c r="A307" s="170">
        <v>305</v>
      </c>
      <c r="B307" s="41"/>
      <c r="C307" s="102"/>
      <c r="D307" s="180"/>
      <c r="E307" s="60"/>
      <c r="F307" s="156"/>
      <c r="G307" s="41"/>
      <c r="H307" s="102"/>
      <c r="I307" s="60"/>
      <c r="J307" s="102"/>
      <c r="K307" s="194"/>
      <c r="L307" s="202"/>
      <c r="M307" s="202"/>
      <c r="N307" s="202"/>
      <c r="O307" s="158"/>
      <c r="P307" s="158"/>
      <c r="Q307" s="158"/>
      <c r="R307" s="129">
        <f t="shared" si="44"/>
        <v>24</v>
      </c>
      <c r="S307" s="129">
        <f t="shared" si="45"/>
        <v>24</v>
      </c>
      <c r="T307" s="129" t="b">
        <f t="shared" si="38"/>
        <v>0</v>
      </c>
      <c r="U307" s="129" t="b">
        <f t="shared" si="39"/>
        <v>0</v>
      </c>
      <c r="V307" s="29">
        <f t="shared" si="40"/>
        <v>0</v>
      </c>
      <c r="W307" s="29">
        <f t="shared" si="41"/>
        <v>0</v>
      </c>
      <c r="X307" s="29">
        <f t="shared" si="42"/>
        <v>0</v>
      </c>
      <c r="Y307" s="29">
        <f t="shared" si="43"/>
        <v>0</v>
      </c>
    </row>
    <row r="308" spans="1:25">
      <c r="A308" s="170">
        <v>306</v>
      </c>
      <c r="B308" s="41"/>
      <c r="C308" s="102"/>
      <c r="D308" s="180"/>
      <c r="E308" s="60"/>
      <c r="F308" s="156"/>
      <c r="G308" s="41"/>
      <c r="H308" s="102"/>
      <c r="I308" s="161"/>
      <c r="J308" s="102"/>
      <c r="K308" s="194"/>
      <c r="L308" s="202"/>
      <c r="M308" s="202"/>
      <c r="N308" s="202"/>
      <c r="O308" s="158"/>
      <c r="P308" s="158"/>
      <c r="Q308" s="158"/>
      <c r="R308" s="129">
        <f t="shared" si="44"/>
        <v>24</v>
      </c>
      <c r="S308" s="129">
        <f t="shared" si="45"/>
        <v>24</v>
      </c>
      <c r="T308" s="129" t="b">
        <f t="shared" si="38"/>
        <v>0</v>
      </c>
      <c r="U308" s="129" t="b">
        <f t="shared" si="39"/>
        <v>0</v>
      </c>
      <c r="V308" s="29">
        <f t="shared" si="40"/>
        <v>0</v>
      </c>
      <c r="W308" s="29">
        <f t="shared" si="41"/>
        <v>0</v>
      </c>
      <c r="X308" s="29">
        <f t="shared" si="42"/>
        <v>0</v>
      </c>
      <c r="Y308" s="29">
        <f t="shared" si="43"/>
        <v>0</v>
      </c>
    </row>
    <row r="309" spans="1:25">
      <c r="A309" s="170">
        <v>307</v>
      </c>
      <c r="B309" s="162"/>
      <c r="C309" s="163"/>
      <c r="D309" s="181"/>
      <c r="E309" s="166"/>
      <c r="F309" s="164"/>
      <c r="G309" s="162"/>
      <c r="H309" s="163"/>
      <c r="I309" s="166"/>
      <c r="J309" s="102"/>
      <c r="K309" s="194"/>
      <c r="L309" s="202"/>
      <c r="M309" s="202"/>
      <c r="N309" s="202"/>
      <c r="O309" s="158"/>
      <c r="P309" s="158"/>
      <c r="Q309" s="158"/>
      <c r="R309" s="129">
        <f t="shared" si="44"/>
        <v>24</v>
      </c>
      <c r="S309" s="129">
        <f t="shared" si="45"/>
        <v>24</v>
      </c>
      <c r="T309" s="129" t="b">
        <f t="shared" si="38"/>
        <v>0</v>
      </c>
      <c r="U309" s="129" t="b">
        <f t="shared" si="39"/>
        <v>0</v>
      </c>
      <c r="V309" s="29">
        <f t="shared" si="40"/>
        <v>0</v>
      </c>
      <c r="W309" s="29">
        <f t="shared" si="41"/>
        <v>0</v>
      </c>
      <c r="X309" s="29">
        <f t="shared" si="42"/>
        <v>0</v>
      </c>
      <c r="Y309" s="29">
        <f t="shared" si="43"/>
        <v>0</v>
      </c>
    </row>
    <row r="310" spans="1:25">
      <c r="A310" s="170">
        <v>308</v>
      </c>
      <c r="B310" s="41"/>
      <c r="C310" s="102"/>
      <c r="D310" s="180"/>
      <c r="E310" s="60"/>
      <c r="F310" s="156"/>
      <c r="G310" s="41"/>
      <c r="H310" s="102"/>
      <c r="I310" s="60"/>
      <c r="J310" s="102"/>
      <c r="K310" s="194"/>
      <c r="L310" s="202"/>
      <c r="M310" s="202"/>
      <c r="N310" s="202"/>
      <c r="O310" s="158"/>
      <c r="P310" s="158"/>
      <c r="Q310" s="158"/>
      <c r="R310" s="129">
        <f t="shared" si="44"/>
        <v>24</v>
      </c>
      <c r="S310" s="129">
        <f t="shared" si="45"/>
        <v>24</v>
      </c>
      <c r="T310" s="129" t="b">
        <f t="shared" si="38"/>
        <v>0</v>
      </c>
      <c r="U310" s="129" t="b">
        <f t="shared" si="39"/>
        <v>0</v>
      </c>
      <c r="V310" s="29">
        <f t="shared" si="40"/>
        <v>0</v>
      </c>
      <c r="W310" s="29">
        <f t="shared" si="41"/>
        <v>0</v>
      </c>
      <c r="X310" s="29">
        <f t="shared" si="42"/>
        <v>0</v>
      </c>
      <c r="Y310" s="29">
        <f t="shared" si="43"/>
        <v>0</v>
      </c>
    </row>
    <row r="311" spans="1:25">
      <c r="A311" s="170">
        <v>309</v>
      </c>
      <c r="B311" s="162"/>
      <c r="C311" s="163"/>
      <c r="D311" s="181"/>
      <c r="E311" s="166"/>
      <c r="F311" s="164"/>
      <c r="G311" s="162"/>
      <c r="H311" s="163"/>
      <c r="I311" s="166"/>
      <c r="J311" s="102"/>
      <c r="K311" s="194"/>
      <c r="L311" s="202"/>
      <c r="M311" s="202"/>
      <c r="N311" s="202"/>
      <c r="O311" s="158"/>
      <c r="P311" s="158"/>
      <c r="Q311" s="158"/>
      <c r="R311" s="129">
        <f t="shared" si="44"/>
        <v>24</v>
      </c>
      <c r="S311" s="129">
        <f t="shared" si="45"/>
        <v>24</v>
      </c>
      <c r="T311" s="129" t="b">
        <f t="shared" si="38"/>
        <v>0</v>
      </c>
      <c r="U311" s="129" t="b">
        <f t="shared" si="39"/>
        <v>0</v>
      </c>
      <c r="V311" s="29">
        <f t="shared" si="40"/>
        <v>0</v>
      </c>
      <c r="W311" s="29">
        <f t="shared" si="41"/>
        <v>0</v>
      </c>
      <c r="X311" s="29">
        <f t="shared" si="42"/>
        <v>0</v>
      </c>
      <c r="Y311" s="29">
        <f t="shared" si="43"/>
        <v>0</v>
      </c>
    </row>
    <row r="312" spans="1:25">
      <c r="A312" s="170">
        <v>310</v>
      </c>
      <c r="B312" s="41"/>
      <c r="C312" s="102"/>
      <c r="D312" s="180"/>
      <c r="E312" s="166"/>
      <c r="F312" s="156"/>
      <c r="G312" s="41"/>
      <c r="H312" s="102"/>
      <c r="I312" s="161"/>
      <c r="J312" s="102"/>
      <c r="K312" s="194"/>
      <c r="L312" s="202"/>
      <c r="M312" s="202"/>
      <c r="N312" s="202"/>
      <c r="O312" s="158"/>
      <c r="P312" s="158"/>
      <c r="Q312" s="158"/>
      <c r="R312" s="129">
        <f t="shared" si="44"/>
        <v>24</v>
      </c>
      <c r="S312" s="129">
        <f t="shared" si="45"/>
        <v>24</v>
      </c>
      <c r="T312" s="129" t="b">
        <f t="shared" si="38"/>
        <v>0</v>
      </c>
      <c r="U312" s="129" t="b">
        <f t="shared" si="39"/>
        <v>0</v>
      </c>
      <c r="V312" s="29">
        <f t="shared" si="40"/>
        <v>0</v>
      </c>
      <c r="W312" s="29">
        <f t="shared" si="41"/>
        <v>0</v>
      </c>
      <c r="X312" s="29">
        <f t="shared" si="42"/>
        <v>0</v>
      </c>
      <c r="Y312" s="29">
        <f t="shared" si="43"/>
        <v>0</v>
      </c>
    </row>
    <row r="313" spans="1:25">
      <c r="A313" s="170">
        <v>311</v>
      </c>
      <c r="B313" s="41"/>
      <c r="C313" s="102"/>
      <c r="D313" s="180"/>
      <c r="E313" s="60"/>
      <c r="F313" s="156"/>
      <c r="G313" s="41"/>
      <c r="H313" s="102"/>
      <c r="I313" s="161"/>
      <c r="J313" s="102"/>
      <c r="K313" s="194"/>
      <c r="L313" s="202"/>
      <c r="M313" s="202"/>
      <c r="N313" s="202"/>
      <c r="O313" s="158"/>
      <c r="P313" s="158"/>
      <c r="Q313" s="158"/>
      <c r="R313" s="129">
        <f t="shared" si="44"/>
        <v>24</v>
      </c>
      <c r="S313" s="129">
        <f t="shared" si="45"/>
        <v>24</v>
      </c>
      <c r="T313" s="129" t="b">
        <f t="shared" si="38"/>
        <v>0</v>
      </c>
      <c r="U313" s="129" t="b">
        <f t="shared" si="39"/>
        <v>0</v>
      </c>
      <c r="V313" s="29">
        <f t="shared" si="40"/>
        <v>0</v>
      </c>
      <c r="W313" s="29">
        <f t="shared" si="41"/>
        <v>0</v>
      </c>
      <c r="X313" s="29">
        <f t="shared" si="42"/>
        <v>0</v>
      </c>
      <c r="Y313" s="29">
        <f t="shared" si="43"/>
        <v>0</v>
      </c>
    </row>
    <row r="314" spans="1:25">
      <c r="A314" s="170">
        <v>312</v>
      </c>
      <c r="B314" s="162"/>
      <c r="C314" s="163"/>
      <c r="D314" s="181"/>
      <c r="E314" s="166"/>
      <c r="F314" s="164"/>
      <c r="G314" s="162"/>
      <c r="H314" s="163"/>
      <c r="I314" s="161"/>
      <c r="J314" s="102"/>
      <c r="K314" s="194"/>
      <c r="L314" s="202"/>
      <c r="M314" s="202"/>
      <c r="N314" s="202"/>
      <c r="O314" s="158"/>
      <c r="P314" s="158"/>
      <c r="Q314" s="158"/>
      <c r="R314" s="129">
        <f t="shared" si="44"/>
        <v>24</v>
      </c>
      <c r="S314" s="129">
        <f t="shared" si="45"/>
        <v>24</v>
      </c>
      <c r="T314" s="129" t="b">
        <f t="shared" si="38"/>
        <v>0</v>
      </c>
      <c r="U314" s="129" t="b">
        <f t="shared" si="39"/>
        <v>0</v>
      </c>
      <c r="V314" s="29">
        <f t="shared" si="40"/>
        <v>0</v>
      </c>
      <c r="W314" s="29">
        <f t="shared" si="41"/>
        <v>0</v>
      </c>
      <c r="X314" s="29">
        <f t="shared" si="42"/>
        <v>0</v>
      </c>
      <c r="Y314" s="29">
        <f t="shared" si="43"/>
        <v>0</v>
      </c>
    </row>
    <row r="315" spans="1:25">
      <c r="A315" s="170">
        <v>313</v>
      </c>
      <c r="B315" s="162"/>
      <c r="C315" s="163"/>
      <c r="D315" s="181"/>
      <c r="E315" s="166"/>
      <c r="F315" s="164"/>
      <c r="G315" s="162"/>
      <c r="H315" s="163"/>
      <c r="I315" s="166"/>
      <c r="J315" s="102"/>
      <c r="K315" s="194"/>
      <c r="L315" s="202"/>
      <c r="M315" s="202"/>
      <c r="N315" s="202"/>
      <c r="O315" s="158"/>
      <c r="P315" s="158"/>
      <c r="Q315" s="158"/>
      <c r="R315" s="129">
        <f t="shared" si="44"/>
        <v>24</v>
      </c>
      <c r="S315" s="129">
        <f t="shared" si="45"/>
        <v>24</v>
      </c>
      <c r="T315" s="129" t="b">
        <f t="shared" si="38"/>
        <v>0</v>
      </c>
      <c r="U315" s="129" t="b">
        <f t="shared" si="39"/>
        <v>0</v>
      </c>
      <c r="V315" s="29">
        <f t="shared" si="40"/>
        <v>0</v>
      </c>
      <c r="W315" s="29">
        <f t="shared" si="41"/>
        <v>0</v>
      </c>
      <c r="X315" s="29">
        <f t="shared" si="42"/>
        <v>0</v>
      </c>
      <c r="Y315" s="29">
        <f t="shared" si="43"/>
        <v>0</v>
      </c>
    </row>
    <row r="316" spans="1:25">
      <c r="A316" s="170">
        <v>314</v>
      </c>
      <c r="B316" s="41"/>
      <c r="C316" s="102"/>
      <c r="D316" s="180"/>
      <c r="E316" s="60"/>
      <c r="F316" s="156"/>
      <c r="G316" s="41"/>
      <c r="H316" s="102"/>
      <c r="I316" s="60"/>
      <c r="J316" s="102"/>
      <c r="K316" s="194"/>
      <c r="L316" s="202"/>
      <c r="M316" s="202"/>
      <c r="N316" s="202"/>
      <c r="O316" s="158"/>
      <c r="P316" s="158"/>
      <c r="Q316" s="158"/>
      <c r="R316" s="129">
        <f t="shared" si="44"/>
        <v>24</v>
      </c>
      <c r="S316" s="129">
        <f t="shared" si="45"/>
        <v>24</v>
      </c>
      <c r="T316" s="129" t="b">
        <f t="shared" si="38"/>
        <v>0</v>
      </c>
      <c r="U316" s="129" t="b">
        <f t="shared" si="39"/>
        <v>0</v>
      </c>
      <c r="V316" s="29">
        <f t="shared" si="40"/>
        <v>0</v>
      </c>
      <c r="W316" s="29">
        <f t="shared" si="41"/>
        <v>0</v>
      </c>
      <c r="X316" s="29">
        <f t="shared" si="42"/>
        <v>0</v>
      </c>
      <c r="Y316" s="29">
        <f t="shared" si="43"/>
        <v>0</v>
      </c>
    </row>
    <row r="317" spans="1:25">
      <c r="A317" s="170">
        <v>315</v>
      </c>
      <c r="B317" s="162"/>
      <c r="C317" s="163"/>
      <c r="D317" s="181"/>
      <c r="E317" s="166"/>
      <c r="F317" s="164"/>
      <c r="G317" s="162"/>
      <c r="H317" s="163"/>
      <c r="I317" s="166"/>
      <c r="J317" s="102"/>
      <c r="K317" s="194"/>
      <c r="L317" s="202"/>
      <c r="M317" s="202"/>
      <c r="N317" s="202"/>
      <c r="O317" s="158"/>
      <c r="P317" s="158"/>
      <c r="Q317" s="158"/>
      <c r="R317" s="129">
        <f t="shared" si="44"/>
        <v>24</v>
      </c>
      <c r="S317" s="129">
        <f t="shared" si="45"/>
        <v>24</v>
      </c>
      <c r="T317" s="129" t="b">
        <f t="shared" si="38"/>
        <v>0</v>
      </c>
      <c r="U317" s="129" t="b">
        <f t="shared" si="39"/>
        <v>0</v>
      </c>
      <c r="V317" s="29">
        <f t="shared" si="40"/>
        <v>0</v>
      </c>
      <c r="W317" s="29">
        <f t="shared" si="41"/>
        <v>0</v>
      </c>
      <c r="X317" s="29">
        <f t="shared" si="42"/>
        <v>0</v>
      </c>
      <c r="Y317" s="29">
        <f t="shared" si="43"/>
        <v>0</v>
      </c>
    </row>
    <row r="318" spans="1:25">
      <c r="A318" s="170">
        <v>316</v>
      </c>
      <c r="B318" s="41"/>
      <c r="C318" s="102"/>
      <c r="D318" s="180"/>
      <c r="E318" s="60"/>
      <c r="F318" s="156"/>
      <c r="G318" s="41"/>
      <c r="H318" s="102"/>
      <c r="I318" s="60"/>
      <c r="J318" s="102"/>
      <c r="K318" s="194"/>
      <c r="L318" s="202"/>
      <c r="M318" s="202"/>
      <c r="N318" s="202"/>
      <c r="O318" s="158"/>
      <c r="P318" s="158"/>
      <c r="Q318" s="158"/>
      <c r="R318" s="129">
        <f t="shared" si="44"/>
        <v>24</v>
      </c>
      <c r="S318" s="129">
        <f t="shared" si="45"/>
        <v>24</v>
      </c>
      <c r="T318" s="129" t="b">
        <f t="shared" si="38"/>
        <v>0</v>
      </c>
      <c r="U318" s="129" t="b">
        <f t="shared" si="39"/>
        <v>0</v>
      </c>
      <c r="V318" s="29">
        <f t="shared" si="40"/>
        <v>0</v>
      </c>
      <c r="W318" s="29">
        <f t="shared" si="41"/>
        <v>0</v>
      </c>
      <c r="X318" s="29">
        <f t="shared" si="42"/>
        <v>0</v>
      </c>
      <c r="Y318" s="29">
        <f t="shared" si="43"/>
        <v>0</v>
      </c>
    </row>
    <row r="319" spans="1:25">
      <c r="A319" s="170">
        <v>317</v>
      </c>
      <c r="B319" s="41"/>
      <c r="C319" s="102"/>
      <c r="D319" s="180"/>
      <c r="E319" s="60"/>
      <c r="F319" s="156"/>
      <c r="G319" s="41"/>
      <c r="H319" s="102"/>
      <c r="I319" s="60"/>
      <c r="J319" s="102"/>
      <c r="K319" s="194"/>
      <c r="L319" s="202"/>
      <c r="M319" s="202"/>
      <c r="N319" s="202"/>
      <c r="O319" s="158"/>
      <c r="P319" s="158"/>
      <c r="Q319" s="158"/>
      <c r="R319" s="129">
        <f t="shared" si="44"/>
        <v>24</v>
      </c>
      <c r="S319" s="129">
        <f t="shared" si="45"/>
        <v>24</v>
      </c>
      <c r="T319" s="129" t="b">
        <f t="shared" si="38"/>
        <v>0</v>
      </c>
      <c r="U319" s="129" t="b">
        <f t="shared" si="39"/>
        <v>0</v>
      </c>
      <c r="V319" s="29">
        <f t="shared" si="40"/>
        <v>0</v>
      </c>
      <c r="W319" s="29">
        <f t="shared" si="41"/>
        <v>0</v>
      </c>
      <c r="X319" s="29">
        <f t="shared" si="42"/>
        <v>0</v>
      </c>
      <c r="Y319" s="29">
        <f t="shared" si="43"/>
        <v>0</v>
      </c>
    </row>
    <row r="320" spans="1:25">
      <c r="A320" s="170">
        <v>318</v>
      </c>
      <c r="B320" s="162"/>
      <c r="C320" s="163"/>
      <c r="D320" s="181"/>
      <c r="E320" s="166"/>
      <c r="F320" s="164"/>
      <c r="G320" s="162"/>
      <c r="H320" s="163"/>
      <c r="I320" s="166"/>
      <c r="J320" s="102"/>
      <c r="K320" s="194"/>
      <c r="L320" s="202"/>
      <c r="M320" s="202"/>
      <c r="N320" s="202"/>
      <c r="O320" s="158"/>
      <c r="P320" s="158"/>
      <c r="Q320" s="158"/>
      <c r="R320" s="129">
        <f t="shared" si="44"/>
        <v>24</v>
      </c>
      <c r="S320" s="129">
        <f t="shared" si="45"/>
        <v>24</v>
      </c>
      <c r="T320" s="129" t="b">
        <f t="shared" si="38"/>
        <v>0</v>
      </c>
      <c r="U320" s="129" t="b">
        <f t="shared" si="39"/>
        <v>0</v>
      </c>
      <c r="V320" s="29">
        <f t="shared" si="40"/>
        <v>0</v>
      </c>
      <c r="W320" s="29">
        <f t="shared" si="41"/>
        <v>0</v>
      </c>
      <c r="X320" s="29">
        <f t="shared" si="42"/>
        <v>0</v>
      </c>
      <c r="Y320" s="29">
        <f t="shared" si="43"/>
        <v>0</v>
      </c>
    </row>
    <row r="321" spans="1:25">
      <c r="A321" s="170">
        <v>319</v>
      </c>
      <c r="B321" s="162"/>
      <c r="C321" s="163"/>
      <c r="D321" s="181"/>
      <c r="E321" s="166"/>
      <c r="F321" s="164"/>
      <c r="G321" s="162"/>
      <c r="H321" s="163"/>
      <c r="I321" s="60"/>
      <c r="J321" s="102"/>
      <c r="K321" s="194"/>
      <c r="L321" s="202"/>
      <c r="M321" s="202"/>
      <c r="N321" s="202"/>
      <c r="O321" s="158"/>
      <c r="P321" s="158"/>
      <c r="Q321" s="158"/>
      <c r="R321" s="129">
        <f t="shared" si="44"/>
        <v>24</v>
      </c>
      <c r="S321" s="129">
        <f t="shared" si="45"/>
        <v>24</v>
      </c>
      <c r="T321" s="129" t="b">
        <f t="shared" si="38"/>
        <v>0</v>
      </c>
      <c r="U321" s="129" t="b">
        <f t="shared" si="39"/>
        <v>0</v>
      </c>
      <c r="V321" s="29">
        <f t="shared" si="40"/>
        <v>0</v>
      </c>
      <c r="W321" s="29">
        <f t="shared" si="41"/>
        <v>0</v>
      </c>
      <c r="X321" s="29">
        <f t="shared" si="42"/>
        <v>0</v>
      </c>
      <c r="Y321" s="29">
        <f t="shared" si="43"/>
        <v>0</v>
      </c>
    </row>
    <row r="322" spans="1:25">
      <c r="A322" s="170">
        <v>320</v>
      </c>
      <c r="B322" s="41"/>
      <c r="C322" s="102"/>
      <c r="D322" s="180"/>
      <c r="E322" s="60"/>
      <c r="F322" s="156"/>
      <c r="G322" s="41"/>
      <c r="H322" s="102"/>
      <c r="I322" s="60"/>
      <c r="J322" s="102"/>
      <c r="K322" s="194"/>
      <c r="L322" s="202"/>
      <c r="M322" s="202"/>
      <c r="N322" s="202"/>
      <c r="O322" s="158"/>
      <c r="P322" s="158"/>
      <c r="Q322" s="158"/>
      <c r="R322" s="129">
        <f t="shared" si="44"/>
        <v>24</v>
      </c>
      <c r="S322" s="129">
        <f t="shared" si="45"/>
        <v>24</v>
      </c>
      <c r="T322" s="129" t="b">
        <f t="shared" si="38"/>
        <v>0</v>
      </c>
      <c r="U322" s="129" t="b">
        <f t="shared" si="39"/>
        <v>0</v>
      </c>
      <c r="V322" s="29">
        <f t="shared" si="40"/>
        <v>0</v>
      </c>
      <c r="W322" s="29">
        <f t="shared" si="41"/>
        <v>0</v>
      </c>
      <c r="X322" s="29">
        <f t="shared" si="42"/>
        <v>0</v>
      </c>
      <c r="Y322" s="29">
        <f t="shared" si="43"/>
        <v>0</v>
      </c>
    </row>
    <row r="323" spans="1:25">
      <c r="A323" s="170">
        <v>321</v>
      </c>
      <c r="B323" s="162"/>
      <c r="C323" s="163"/>
      <c r="D323" s="181"/>
      <c r="E323" s="166"/>
      <c r="F323" s="164"/>
      <c r="G323" s="162"/>
      <c r="H323" s="163"/>
      <c r="I323" s="166"/>
      <c r="J323" s="102"/>
      <c r="K323" s="194"/>
      <c r="L323" s="202"/>
      <c r="M323" s="202"/>
      <c r="N323" s="202"/>
      <c r="O323" s="158"/>
      <c r="P323" s="158"/>
      <c r="Q323" s="158"/>
      <c r="R323" s="129">
        <f t="shared" si="44"/>
        <v>24</v>
      </c>
      <c r="S323" s="129">
        <f t="shared" si="45"/>
        <v>24</v>
      </c>
      <c r="T323" s="129" t="b">
        <f t="shared" si="38"/>
        <v>0</v>
      </c>
      <c r="U323" s="129" t="b">
        <f t="shared" si="39"/>
        <v>0</v>
      </c>
      <c r="V323" s="29">
        <f t="shared" si="40"/>
        <v>0</v>
      </c>
      <c r="W323" s="29">
        <f t="shared" si="41"/>
        <v>0</v>
      </c>
      <c r="X323" s="29">
        <f t="shared" si="42"/>
        <v>0</v>
      </c>
      <c r="Y323" s="29">
        <f t="shared" si="43"/>
        <v>0</v>
      </c>
    </row>
    <row r="324" spans="1:25">
      <c r="A324" s="170">
        <v>322</v>
      </c>
      <c r="B324" s="41"/>
      <c r="C324" s="102"/>
      <c r="D324" s="180"/>
      <c r="E324" s="60"/>
      <c r="F324" s="156"/>
      <c r="G324" s="41"/>
      <c r="H324" s="102"/>
      <c r="I324" s="60"/>
      <c r="J324" s="102"/>
      <c r="K324" s="194"/>
      <c r="L324" s="202"/>
      <c r="M324" s="202"/>
      <c r="N324" s="202"/>
      <c r="O324" s="158"/>
      <c r="P324" s="158"/>
      <c r="Q324" s="158"/>
      <c r="R324" s="129">
        <f t="shared" si="44"/>
        <v>24</v>
      </c>
      <c r="S324" s="129">
        <f t="shared" si="45"/>
        <v>24</v>
      </c>
      <c r="T324" s="129" t="b">
        <f t="shared" ref="T324:T386" si="46">IF(B324-G324=1,S324+C324)</f>
        <v>0</v>
      </c>
      <c r="U324" s="129" t="b">
        <f t="shared" ref="U324:U386" si="47">IF(B324-G324=-1,R324+H324)</f>
        <v>0</v>
      </c>
      <c r="V324" s="29">
        <f t="shared" ref="V324:V386" si="48">HOUR(T324)</f>
        <v>0</v>
      </c>
      <c r="W324" s="29">
        <f t="shared" ref="W324:W386" si="49">MINUTE(T324)</f>
        <v>0</v>
      </c>
      <c r="X324" s="29">
        <f t="shared" si="42"/>
        <v>0</v>
      </c>
      <c r="Y324" s="29">
        <f t="shared" si="43"/>
        <v>0</v>
      </c>
    </row>
    <row r="325" spans="1:25">
      <c r="A325" s="170">
        <v>323</v>
      </c>
      <c r="B325" s="162"/>
      <c r="C325" s="163"/>
      <c r="D325" s="181"/>
      <c r="E325" s="166"/>
      <c r="F325" s="164"/>
      <c r="G325" s="162"/>
      <c r="H325" s="163"/>
      <c r="I325" s="166"/>
      <c r="J325" s="102"/>
      <c r="K325" s="194"/>
      <c r="L325" s="202"/>
      <c r="M325" s="202"/>
      <c r="N325" s="202"/>
      <c r="O325" s="158"/>
      <c r="P325" s="158"/>
      <c r="Q325" s="158"/>
      <c r="R325" s="129">
        <f t="shared" si="44"/>
        <v>24</v>
      </c>
      <c r="S325" s="129">
        <f t="shared" si="45"/>
        <v>24</v>
      </c>
      <c r="T325" s="129" t="b">
        <f t="shared" si="46"/>
        <v>0</v>
      </c>
      <c r="U325" s="129" t="b">
        <f t="shared" si="47"/>
        <v>0</v>
      </c>
      <c r="V325" s="29">
        <f t="shared" si="48"/>
        <v>0</v>
      </c>
      <c r="W325" s="29">
        <f t="shared" si="49"/>
        <v>0</v>
      </c>
      <c r="X325" s="29">
        <f t="shared" si="42"/>
        <v>0</v>
      </c>
      <c r="Y325" s="29">
        <f t="shared" si="43"/>
        <v>0</v>
      </c>
    </row>
    <row r="326" spans="1:25">
      <c r="A326" s="170">
        <v>324</v>
      </c>
      <c r="B326" s="41"/>
      <c r="C326" s="102"/>
      <c r="D326" s="180"/>
      <c r="E326" s="60"/>
      <c r="F326" s="156"/>
      <c r="G326" s="41"/>
      <c r="H326" s="102"/>
      <c r="I326" s="60"/>
      <c r="J326" s="102"/>
      <c r="K326" s="194"/>
      <c r="L326" s="202"/>
      <c r="M326" s="202"/>
      <c r="N326" s="202"/>
      <c r="O326" s="158"/>
      <c r="P326" s="158"/>
      <c r="Q326" s="158"/>
      <c r="R326" s="129">
        <f t="shared" si="44"/>
        <v>24</v>
      </c>
      <c r="S326" s="129">
        <f t="shared" si="45"/>
        <v>24</v>
      </c>
      <c r="T326" s="129" t="b">
        <f t="shared" si="46"/>
        <v>0</v>
      </c>
      <c r="U326" s="129" t="b">
        <f t="shared" si="47"/>
        <v>0</v>
      </c>
      <c r="V326" s="29">
        <f t="shared" si="48"/>
        <v>0</v>
      </c>
      <c r="W326" s="29">
        <f t="shared" si="49"/>
        <v>0</v>
      </c>
      <c r="X326" s="29">
        <f t="shared" si="42"/>
        <v>0</v>
      </c>
      <c r="Y326" s="29">
        <f t="shared" si="43"/>
        <v>0</v>
      </c>
    </row>
    <row r="327" spans="1:25">
      <c r="A327" s="170">
        <v>325</v>
      </c>
      <c r="B327" s="162"/>
      <c r="C327" s="163"/>
      <c r="D327" s="181"/>
      <c r="E327" s="166"/>
      <c r="F327" s="164"/>
      <c r="G327" s="162"/>
      <c r="H327" s="163"/>
      <c r="I327" s="166"/>
      <c r="J327" s="102"/>
      <c r="K327" s="194"/>
      <c r="L327" s="202"/>
      <c r="M327" s="202"/>
      <c r="N327" s="202"/>
      <c r="O327" s="158"/>
      <c r="P327" s="158"/>
      <c r="Q327" s="158"/>
      <c r="R327" s="129">
        <f t="shared" si="44"/>
        <v>24</v>
      </c>
      <c r="S327" s="129">
        <f t="shared" si="45"/>
        <v>24</v>
      </c>
      <c r="T327" s="129" t="b">
        <f t="shared" si="46"/>
        <v>0</v>
      </c>
      <c r="U327" s="129" t="b">
        <f t="shared" si="47"/>
        <v>0</v>
      </c>
      <c r="V327" s="29">
        <f t="shared" si="48"/>
        <v>0</v>
      </c>
      <c r="W327" s="29">
        <f t="shared" si="49"/>
        <v>0</v>
      </c>
      <c r="X327" s="29">
        <f t="shared" si="42"/>
        <v>0</v>
      </c>
      <c r="Y327" s="29">
        <f t="shared" si="43"/>
        <v>0</v>
      </c>
    </row>
    <row r="328" spans="1:25">
      <c r="A328" s="170">
        <v>326</v>
      </c>
      <c r="B328" s="162"/>
      <c r="C328" s="163"/>
      <c r="D328" s="181"/>
      <c r="E328" s="166"/>
      <c r="F328" s="164"/>
      <c r="G328" s="162"/>
      <c r="H328" s="163"/>
      <c r="I328" s="166"/>
      <c r="J328" s="102"/>
      <c r="K328" s="194"/>
      <c r="L328" s="202"/>
      <c r="M328" s="202"/>
      <c r="N328" s="202"/>
      <c r="O328" s="158"/>
      <c r="P328" s="158"/>
      <c r="Q328" s="158"/>
      <c r="R328" s="129">
        <f t="shared" si="44"/>
        <v>24</v>
      </c>
      <c r="S328" s="129">
        <f t="shared" si="45"/>
        <v>24</v>
      </c>
      <c r="T328" s="129" t="b">
        <f t="shared" si="46"/>
        <v>0</v>
      </c>
      <c r="U328" s="129" t="b">
        <f t="shared" si="47"/>
        <v>0</v>
      </c>
      <c r="V328" s="29">
        <f t="shared" si="48"/>
        <v>0</v>
      </c>
      <c r="W328" s="29">
        <f t="shared" si="49"/>
        <v>0</v>
      </c>
      <c r="X328" s="29">
        <f t="shared" si="42"/>
        <v>0</v>
      </c>
      <c r="Y328" s="29">
        <f t="shared" si="43"/>
        <v>0</v>
      </c>
    </row>
    <row r="329" spans="1:25">
      <c r="A329" s="170">
        <v>327</v>
      </c>
      <c r="B329" s="162"/>
      <c r="C329" s="163"/>
      <c r="D329" s="181"/>
      <c r="E329" s="166"/>
      <c r="F329" s="164"/>
      <c r="G329" s="162"/>
      <c r="H329" s="163"/>
      <c r="I329" s="166"/>
      <c r="J329" s="102"/>
      <c r="K329" s="194"/>
      <c r="L329" s="202"/>
      <c r="M329" s="202"/>
      <c r="N329" s="202"/>
      <c r="O329" s="158"/>
      <c r="P329" s="158"/>
      <c r="Q329" s="158"/>
      <c r="R329" s="129">
        <f t="shared" si="44"/>
        <v>24</v>
      </c>
      <c r="S329" s="129">
        <f t="shared" si="45"/>
        <v>24</v>
      </c>
      <c r="T329" s="129" t="b">
        <f t="shared" si="46"/>
        <v>0</v>
      </c>
      <c r="U329" s="129" t="b">
        <f t="shared" si="47"/>
        <v>0</v>
      </c>
      <c r="V329" s="29">
        <f t="shared" si="48"/>
        <v>0</v>
      </c>
      <c r="W329" s="29">
        <f t="shared" si="49"/>
        <v>0</v>
      </c>
      <c r="X329" s="29">
        <f t="shared" si="42"/>
        <v>0</v>
      </c>
      <c r="Y329" s="29">
        <f t="shared" si="43"/>
        <v>0</v>
      </c>
    </row>
    <row r="330" spans="1:25">
      <c r="A330" s="170">
        <v>328</v>
      </c>
      <c r="B330" s="162"/>
      <c r="C330" s="163"/>
      <c r="D330" s="181"/>
      <c r="E330" s="166"/>
      <c r="F330" s="164"/>
      <c r="G330" s="162"/>
      <c r="H330" s="163"/>
      <c r="I330" s="165"/>
      <c r="J330" s="102"/>
      <c r="K330" s="194"/>
      <c r="L330" s="202"/>
      <c r="M330" s="202"/>
      <c r="N330" s="202"/>
      <c r="O330" s="158"/>
      <c r="P330" s="158"/>
      <c r="Q330" s="158"/>
      <c r="R330" s="129">
        <f t="shared" si="44"/>
        <v>24</v>
      </c>
      <c r="S330" s="129">
        <f t="shared" si="45"/>
        <v>24</v>
      </c>
      <c r="T330" s="129" t="b">
        <f t="shared" si="46"/>
        <v>0</v>
      </c>
      <c r="U330" s="129" t="b">
        <f t="shared" si="47"/>
        <v>0</v>
      </c>
      <c r="V330" s="29">
        <f t="shared" si="48"/>
        <v>0</v>
      </c>
      <c r="W330" s="29">
        <f t="shared" si="49"/>
        <v>0</v>
      </c>
      <c r="X330" s="29">
        <f t="shared" si="42"/>
        <v>0</v>
      </c>
      <c r="Y330" s="29">
        <f t="shared" si="43"/>
        <v>0</v>
      </c>
    </row>
    <row r="331" spans="1:25">
      <c r="A331" s="170">
        <v>329</v>
      </c>
      <c r="B331" s="162"/>
      <c r="C331" s="163"/>
      <c r="D331" s="181"/>
      <c r="E331" s="166"/>
      <c r="F331" s="164"/>
      <c r="G331" s="162"/>
      <c r="H331" s="163"/>
      <c r="I331" s="166"/>
      <c r="J331" s="102"/>
      <c r="K331" s="194"/>
      <c r="L331" s="202"/>
      <c r="M331" s="202"/>
      <c r="N331" s="202"/>
      <c r="O331" s="158"/>
      <c r="P331" s="158"/>
      <c r="Q331" s="158"/>
      <c r="R331" s="129">
        <f t="shared" si="44"/>
        <v>24</v>
      </c>
      <c r="S331" s="129">
        <f t="shared" si="45"/>
        <v>24</v>
      </c>
      <c r="T331" s="129" t="b">
        <f t="shared" si="46"/>
        <v>0</v>
      </c>
      <c r="U331" s="129" t="b">
        <f t="shared" si="47"/>
        <v>0</v>
      </c>
      <c r="V331" s="29">
        <f t="shared" si="48"/>
        <v>0</v>
      </c>
      <c r="W331" s="29">
        <f t="shared" si="49"/>
        <v>0</v>
      </c>
      <c r="X331" s="29">
        <f t="shared" si="42"/>
        <v>0</v>
      </c>
      <c r="Y331" s="29">
        <f t="shared" si="43"/>
        <v>0</v>
      </c>
    </row>
    <row r="332" spans="1:25">
      <c r="A332" s="170">
        <v>330</v>
      </c>
      <c r="B332" s="41"/>
      <c r="C332" s="102"/>
      <c r="D332" s="180"/>
      <c r="E332" s="60"/>
      <c r="F332" s="156"/>
      <c r="G332" s="41"/>
      <c r="H332" s="102"/>
      <c r="I332" s="60"/>
      <c r="J332" s="102"/>
      <c r="K332" s="194"/>
      <c r="L332" s="202"/>
      <c r="M332" s="202"/>
      <c r="N332" s="202"/>
      <c r="O332" s="158"/>
      <c r="P332" s="158"/>
      <c r="Q332" s="158"/>
      <c r="R332" s="129">
        <f t="shared" si="44"/>
        <v>24</v>
      </c>
      <c r="S332" s="129">
        <f t="shared" si="45"/>
        <v>24</v>
      </c>
      <c r="T332" s="129" t="b">
        <f t="shared" si="46"/>
        <v>0</v>
      </c>
      <c r="U332" s="129" t="b">
        <f t="shared" si="47"/>
        <v>0</v>
      </c>
      <c r="V332" s="29">
        <f t="shared" si="48"/>
        <v>0</v>
      </c>
      <c r="W332" s="29">
        <f t="shared" si="49"/>
        <v>0</v>
      </c>
      <c r="X332" s="29">
        <f t="shared" si="42"/>
        <v>0</v>
      </c>
      <c r="Y332" s="29">
        <f t="shared" si="43"/>
        <v>0</v>
      </c>
    </row>
    <row r="333" spans="1:25">
      <c r="A333" s="170">
        <v>331</v>
      </c>
      <c r="B333" s="41"/>
      <c r="C333" s="102"/>
      <c r="D333" s="180"/>
      <c r="E333" s="60"/>
      <c r="F333" s="156"/>
      <c r="G333" s="41"/>
      <c r="H333" s="102"/>
      <c r="I333" s="161"/>
      <c r="J333" s="102"/>
      <c r="K333" s="194"/>
      <c r="L333" s="202"/>
      <c r="M333" s="202"/>
      <c r="N333" s="202"/>
      <c r="O333" s="158"/>
      <c r="P333" s="158"/>
      <c r="Q333" s="158"/>
      <c r="R333" s="129">
        <f t="shared" si="44"/>
        <v>24</v>
      </c>
      <c r="S333" s="129">
        <f t="shared" si="45"/>
        <v>24</v>
      </c>
      <c r="T333" s="129" t="b">
        <f t="shared" si="46"/>
        <v>0</v>
      </c>
      <c r="U333" s="129" t="b">
        <f t="shared" si="47"/>
        <v>0</v>
      </c>
      <c r="V333" s="29">
        <f t="shared" si="48"/>
        <v>0</v>
      </c>
      <c r="W333" s="29">
        <f t="shared" si="49"/>
        <v>0</v>
      </c>
      <c r="X333" s="29">
        <f t="shared" si="42"/>
        <v>0</v>
      </c>
      <c r="Y333" s="29">
        <f t="shared" si="43"/>
        <v>0</v>
      </c>
    </row>
    <row r="334" spans="1:25">
      <c r="A334" s="170">
        <v>332</v>
      </c>
      <c r="B334" s="41"/>
      <c r="C334" s="102"/>
      <c r="D334" s="180"/>
      <c r="E334" s="60"/>
      <c r="F334" s="156"/>
      <c r="G334" s="41"/>
      <c r="H334" s="102"/>
      <c r="I334" s="60"/>
      <c r="J334" s="102"/>
      <c r="K334" s="194"/>
      <c r="L334" s="202"/>
      <c r="M334" s="202"/>
      <c r="N334" s="202"/>
      <c r="O334" s="158"/>
      <c r="P334" s="158"/>
      <c r="Q334" s="158"/>
      <c r="R334" s="129">
        <f t="shared" si="44"/>
        <v>24</v>
      </c>
      <c r="S334" s="129">
        <f t="shared" si="45"/>
        <v>24</v>
      </c>
      <c r="T334" s="129" t="b">
        <f t="shared" si="46"/>
        <v>0</v>
      </c>
      <c r="U334" s="129" t="b">
        <f t="shared" si="47"/>
        <v>0</v>
      </c>
      <c r="V334" s="29">
        <f t="shared" si="48"/>
        <v>0</v>
      </c>
      <c r="W334" s="29">
        <f t="shared" si="49"/>
        <v>0</v>
      </c>
      <c r="X334" s="29">
        <f t="shared" si="42"/>
        <v>0</v>
      </c>
      <c r="Y334" s="29">
        <f t="shared" si="43"/>
        <v>0</v>
      </c>
    </row>
    <row r="335" spans="1:25">
      <c r="A335" s="170">
        <v>333</v>
      </c>
      <c r="B335" s="162"/>
      <c r="C335" s="163"/>
      <c r="D335" s="181"/>
      <c r="E335" s="166"/>
      <c r="F335" s="164"/>
      <c r="G335" s="162"/>
      <c r="H335" s="163"/>
      <c r="I335" s="166"/>
      <c r="J335" s="102"/>
      <c r="K335" s="194"/>
      <c r="L335" s="202"/>
      <c r="M335" s="202"/>
      <c r="N335" s="202"/>
      <c r="O335" s="158"/>
      <c r="P335" s="158"/>
      <c r="Q335" s="158"/>
      <c r="R335" s="129">
        <f t="shared" si="44"/>
        <v>24</v>
      </c>
      <c r="S335" s="129">
        <f t="shared" si="45"/>
        <v>24</v>
      </c>
      <c r="T335" s="129" t="b">
        <f t="shared" si="46"/>
        <v>0</v>
      </c>
      <c r="U335" s="129" t="b">
        <f t="shared" si="47"/>
        <v>0</v>
      </c>
      <c r="V335" s="29">
        <f t="shared" si="48"/>
        <v>0</v>
      </c>
      <c r="W335" s="29">
        <f t="shared" si="49"/>
        <v>0</v>
      </c>
      <c r="X335" s="29">
        <f t="shared" si="42"/>
        <v>0</v>
      </c>
      <c r="Y335" s="29">
        <f t="shared" si="43"/>
        <v>0</v>
      </c>
    </row>
    <row r="336" spans="1:25">
      <c r="A336" s="170">
        <v>334</v>
      </c>
      <c r="B336" s="41"/>
      <c r="C336" s="102"/>
      <c r="D336" s="180"/>
      <c r="E336" s="60"/>
      <c r="F336" s="156"/>
      <c r="G336" s="41"/>
      <c r="H336" s="102"/>
      <c r="I336" s="161"/>
      <c r="J336" s="102"/>
      <c r="K336" s="194"/>
      <c r="L336" s="202"/>
      <c r="M336" s="202"/>
      <c r="N336" s="202"/>
      <c r="O336" s="158"/>
      <c r="P336" s="158"/>
      <c r="Q336" s="158"/>
      <c r="R336" s="129">
        <f t="shared" si="44"/>
        <v>24</v>
      </c>
      <c r="S336" s="129">
        <f t="shared" si="45"/>
        <v>24</v>
      </c>
      <c r="T336" s="129" t="b">
        <f t="shared" si="46"/>
        <v>0</v>
      </c>
      <c r="U336" s="129" t="b">
        <f t="shared" si="47"/>
        <v>0</v>
      </c>
      <c r="V336" s="29">
        <f t="shared" si="48"/>
        <v>0</v>
      </c>
      <c r="W336" s="29">
        <f t="shared" si="49"/>
        <v>0</v>
      </c>
      <c r="X336" s="29">
        <f t="shared" ref="X336:X386" si="50">HOUR(U336)</f>
        <v>0</v>
      </c>
      <c r="Y336" s="29">
        <f t="shared" ref="Y336:Y386" si="51">MINUTE(U336)</f>
        <v>0</v>
      </c>
    </row>
    <row r="337" spans="1:25">
      <c r="A337" s="170">
        <v>335</v>
      </c>
      <c r="B337" s="162"/>
      <c r="C337" s="163"/>
      <c r="D337" s="181"/>
      <c r="E337" s="166"/>
      <c r="F337" s="164"/>
      <c r="G337" s="162"/>
      <c r="H337" s="163"/>
      <c r="I337" s="161"/>
      <c r="J337" s="102"/>
      <c r="K337" s="194"/>
      <c r="L337" s="202"/>
      <c r="M337" s="202"/>
      <c r="N337" s="202"/>
      <c r="O337" s="158"/>
      <c r="P337" s="158"/>
      <c r="Q337" s="158"/>
      <c r="R337" s="129">
        <f t="shared" si="44"/>
        <v>24</v>
      </c>
      <c r="S337" s="129">
        <f t="shared" si="45"/>
        <v>24</v>
      </c>
      <c r="T337" s="129" t="b">
        <f t="shared" si="46"/>
        <v>0</v>
      </c>
      <c r="U337" s="129" t="b">
        <f t="shared" si="47"/>
        <v>0</v>
      </c>
      <c r="V337" s="29">
        <f t="shared" si="48"/>
        <v>0</v>
      </c>
      <c r="W337" s="29">
        <f t="shared" si="49"/>
        <v>0</v>
      </c>
      <c r="X337" s="29">
        <f t="shared" si="50"/>
        <v>0</v>
      </c>
      <c r="Y337" s="29">
        <f t="shared" si="51"/>
        <v>0</v>
      </c>
    </row>
    <row r="338" spans="1:25">
      <c r="A338" s="170">
        <v>336</v>
      </c>
      <c r="B338" s="41"/>
      <c r="C338" s="102"/>
      <c r="D338" s="180"/>
      <c r="E338" s="60"/>
      <c r="F338" s="156"/>
      <c r="G338" s="41"/>
      <c r="H338" s="102"/>
      <c r="I338" s="60"/>
      <c r="J338" s="102"/>
      <c r="K338" s="194"/>
      <c r="L338" s="202"/>
      <c r="M338" s="202"/>
      <c r="N338" s="202"/>
      <c r="O338" s="158"/>
      <c r="P338" s="158"/>
      <c r="Q338" s="158"/>
      <c r="R338" s="129">
        <f t="shared" si="44"/>
        <v>24</v>
      </c>
      <c r="S338" s="129">
        <f t="shared" si="45"/>
        <v>24</v>
      </c>
      <c r="T338" s="129" t="b">
        <f t="shared" si="46"/>
        <v>0</v>
      </c>
      <c r="U338" s="129" t="b">
        <f t="shared" si="47"/>
        <v>0</v>
      </c>
      <c r="V338" s="29">
        <f t="shared" si="48"/>
        <v>0</v>
      </c>
      <c r="W338" s="29">
        <f t="shared" si="49"/>
        <v>0</v>
      </c>
      <c r="X338" s="29">
        <f t="shared" si="50"/>
        <v>0</v>
      </c>
      <c r="Y338" s="29">
        <f t="shared" si="51"/>
        <v>0</v>
      </c>
    </row>
    <row r="339" spans="1:25">
      <c r="A339" s="170">
        <v>337</v>
      </c>
      <c r="B339" s="41"/>
      <c r="C339" s="102"/>
      <c r="D339" s="180"/>
      <c r="E339" s="60"/>
      <c r="F339" s="156"/>
      <c r="G339" s="41"/>
      <c r="H339" s="102"/>
      <c r="I339" s="60"/>
      <c r="J339" s="102"/>
      <c r="K339" s="194"/>
      <c r="L339" s="202"/>
      <c r="M339" s="202"/>
      <c r="N339" s="202"/>
      <c r="O339" s="158"/>
      <c r="P339" s="158"/>
      <c r="Q339" s="158"/>
      <c r="R339" s="129">
        <f t="shared" si="44"/>
        <v>24</v>
      </c>
      <c r="S339" s="129">
        <f t="shared" si="45"/>
        <v>24</v>
      </c>
      <c r="T339" s="129" t="b">
        <f t="shared" si="46"/>
        <v>0</v>
      </c>
      <c r="U339" s="129" t="b">
        <f t="shared" si="47"/>
        <v>0</v>
      </c>
      <c r="V339" s="29">
        <f t="shared" si="48"/>
        <v>0</v>
      </c>
      <c r="W339" s="29">
        <f t="shared" si="49"/>
        <v>0</v>
      </c>
      <c r="X339" s="29">
        <f t="shared" si="50"/>
        <v>0</v>
      </c>
      <c r="Y339" s="29">
        <f t="shared" si="51"/>
        <v>0</v>
      </c>
    </row>
    <row r="340" spans="1:25">
      <c r="A340" s="170">
        <v>338</v>
      </c>
      <c r="B340" s="162"/>
      <c r="C340" s="163"/>
      <c r="D340" s="181"/>
      <c r="E340" s="166"/>
      <c r="F340" s="164"/>
      <c r="G340" s="162"/>
      <c r="H340" s="163"/>
      <c r="I340" s="166"/>
      <c r="J340" s="102"/>
      <c r="K340" s="194"/>
      <c r="L340" s="202"/>
      <c r="M340" s="202"/>
      <c r="N340" s="202"/>
      <c r="O340" s="158"/>
      <c r="P340" s="158"/>
      <c r="Q340" s="158"/>
      <c r="R340" s="129">
        <f t="shared" si="44"/>
        <v>24</v>
      </c>
      <c r="S340" s="129">
        <f t="shared" si="45"/>
        <v>24</v>
      </c>
      <c r="T340" s="129" t="b">
        <f t="shared" si="46"/>
        <v>0</v>
      </c>
      <c r="U340" s="129" t="b">
        <f t="shared" si="47"/>
        <v>0</v>
      </c>
      <c r="V340" s="29">
        <f t="shared" si="48"/>
        <v>0</v>
      </c>
      <c r="W340" s="29">
        <f t="shared" si="49"/>
        <v>0</v>
      </c>
      <c r="X340" s="29">
        <f t="shared" si="50"/>
        <v>0</v>
      </c>
      <c r="Y340" s="29">
        <f t="shared" si="51"/>
        <v>0</v>
      </c>
    </row>
    <row r="341" spans="1:25">
      <c r="A341" s="170">
        <v>339</v>
      </c>
      <c r="B341" s="41"/>
      <c r="C341" s="102"/>
      <c r="D341" s="180"/>
      <c r="E341" s="60"/>
      <c r="F341" s="156"/>
      <c r="G341" s="41"/>
      <c r="H341" s="102"/>
      <c r="I341" s="161"/>
      <c r="J341" s="102"/>
      <c r="K341" s="194"/>
      <c r="L341" s="202"/>
      <c r="M341" s="202"/>
      <c r="N341" s="202"/>
      <c r="O341" s="158"/>
      <c r="P341" s="158"/>
      <c r="Q341" s="158"/>
      <c r="R341" s="129">
        <f t="shared" si="44"/>
        <v>24</v>
      </c>
      <c r="S341" s="129">
        <f t="shared" si="45"/>
        <v>24</v>
      </c>
      <c r="T341" s="129" t="b">
        <f t="shared" si="46"/>
        <v>0</v>
      </c>
      <c r="U341" s="129" t="b">
        <f t="shared" si="47"/>
        <v>0</v>
      </c>
      <c r="V341" s="29">
        <f t="shared" si="48"/>
        <v>0</v>
      </c>
      <c r="W341" s="29">
        <f t="shared" si="49"/>
        <v>0</v>
      </c>
      <c r="X341" s="29">
        <f t="shared" si="50"/>
        <v>0</v>
      </c>
      <c r="Y341" s="29">
        <f t="shared" si="51"/>
        <v>0</v>
      </c>
    </row>
    <row r="342" spans="1:25">
      <c r="A342" s="170">
        <v>340</v>
      </c>
      <c r="B342" s="162"/>
      <c r="C342" s="163"/>
      <c r="D342" s="181"/>
      <c r="E342" s="166"/>
      <c r="F342" s="164"/>
      <c r="G342" s="162"/>
      <c r="H342" s="163"/>
      <c r="I342" s="166"/>
      <c r="J342" s="102"/>
      <c r="K342" s="194"/>
      <c r="L342" s="202"/>
      <c r="M342" s="202"/>
      <c r="N342" s="202"/>
      <c r="O342" s="158"/>
      <c r="P342" s="158"/>
      <c r="Q342" s="158"/>
      <c r="R342" s="129">
        <f t="shared" si="44"/>
        <v>24</v>
      </c>
      <c r="S342" s="129">
        <f t="shared" si="45"/>
        <v>24</v>
      </c>
      <c r="T342" s="129" t="b">
        <f t="shared" si="46"/>
        <v>0</v>
      </c>
      <c r="U342" s="129" t="b">
        <f t="shared" si="47"/>
        <v>0</v>
      </c>
      <c r="V342" s="29">
        <f t="shared" si="48"/>
        <v>0</v>
      </c>
      <c r="W342" s="29">
        <f t="shared" si="49"/>
        <v>0</v>
      </c>
      <c r="X342" s="29">
        <f t="shared" si="50"/>
        <v>0</v>
      </c>
      <c r="Y342" s="29">
        <f t="shared" si="51"/>
        <v>0</v>
      </c>
    </row>
    <row r="343" spans="1:25">
      <c r="A343" s="170">
        <v>341</v>
      </c>
      <c r="B343" s="162"/>
      <c r="C343" s="163"/>
      <c r="D343" s="181"/>
      <c r="E343" s="166"/>
      <c r="F343" s="164"/>
      <c r="G343" s="162"/>
      <c r="H343" s="163"/>
      <c r="I343" s="166"/>
      <c r="J343" s="102"/>
      <c r="K343" s="194"/>
      <c r="L343" s="202"/>
      <c r="M343" s="202"/>
      <c r="N343" s="202"/>
      <c r="O343" s="158"/>
      <c r="P343" s="158"/>
      <c r="Q343" s="158"/>
      <c r="R343" s="129">
        <f t="shared" si="44"/>
        <v>24</v>
      </c>
      <c r="S343" s="129">
        <f t="shared" si="45"/>
        <v>24</v>
      </c>
      <c r="T343" s="129" t="b">
        <f t="shared" si="46"/>
        <v>0</v>
      </c>
      <c r="U343" s="129" t="b">
        <f t="shared" si="47"/>
        <v>0</v>
      </c>
      <c r="V343" s="29">
        <f t="shared" si="48"/>
        <v>0</v>
      </c>
      <c r="W343" s="29">
        <f t="shared" si="49"/>
        <v>0</v>
      </c>
      <c r="X343" s="29">
        <f t="shared" si="50"/>
        <v>0</v>
      </c>
      <c r="Y343" s="29">
        <f t="shared" si="51"/>
        <v>0</v>
      </c>
    </row>
    <row r="344" spans="1:25">
      <c r="A344" s="170">
        <v>342</v>
      </c>
      <c r="B344" s="162"/>
      <c r="C344" s="163"/>
      <c r="D344" s="181"/>
      <c r="E344" s="166"/>
      <c r="F344" s="164"/>
      <c r="G344" s="162"/>
      <c r="H344" s="163"/>
      <c r="I344" s="166"/>
      <c r="J344" s="102"/>
      <c r="K344" s="194"/>
      <c r="L344" s="202"/>
      <c r="M344" s="202"/>
      <c r="N344" s="202"/>
      <c r="O344" s="158"/>
      <c r="P344" s="158"/>
      <c r="Q344" s="158"/>
      <c r="R344" s="129">
        <f t="shared" si="44"/>
        <v>24</v>
      </c>
      <c r="S344" s="129">
        <f t="shared" si="45"/>
        <v>24</v>
      </c>
      <c r="T344" s="129" t="b">
        <f t="shared" si="46"/>
        <v>0</v>
      </c>
      <c r="U344" s="129" t="b">
        <f t="shared" si="47"/>
        <v>0</v>
      </c>
      <c r="V344" s="29">
        <f t="shared" si="48"/>
        <v>0</v>
      </c>
      <c r="W344" s="29">
        <f t="shared" si="49"/>
        <v>0</v>
      </c>
      <c r="X344" s="29">
        <f t="shared" si="50"/>
        <v>0</v>
      </c>
      <c r="Y344" s="29">
        <f t="shared" si="51"/>
        <v>0</v>
      </c>
    </row>
    <row r="345" spans="1:25">
      <c r="A345" s="170">
        <v>343</v>
      </c>
      <c r="B345" s="41"/>
      <c r="C345" s="102"/>
      <c r="D345" s="180"/>
      <c r="E345" s="60"/>
      <c r="F345" s="156"/>
      <c r="G345" s="41"/>
      <c r="H345" s="102"/>
      <c r="I345" s="60"/>
      <c r="J345" s="102"/>
      <c r="K345" s="194"/>
      <c r="L345" s="202"/>
      <c r="M345" s="202"/>
      <c r="N345" s="202"/>
      <c r="O345" s="158"/>
      <c r="P345" s="158"/>
      <c r="Q345" s="158"/>
      <c r="R345" s="129">
        <f t="shared" si="44"/>
        <v>24</v>
      </c>
      <c r="S345" s="129">
        <f t="shared" si="45"/>
        <v>24</v>
      </c>
      <c r="T345" s="129" t="b">
        <f t="shared" si="46"/>
        <v>0</v>
      </c>
      <c r="U345" s="129" t="b">
        <f t="shared" si="47"/>
        <v>0</v>
      </c>
      <c r="V345" s="29">
        <f t="shared" si="48"/>
        <v>0</v>
      </c>
      <c r="W345" s="29">
        <f t="shared" si="49"/>
        <v>0</v>
      </c>
      <c r="X345" s="29">
        <f t="shared" si="50"/>
        <v>0</v>
      </c>
      <c r="Y345" s="29">
        <f t="shared" si="51"/>
        <v>0</v>
      </c>
    </row>
    <row r="346" spans="1:25">
      <c r="A346" s="170">
        <v>344</v>
      </c>
      <c r="B346" s="41"/>
      <c r="C346" s="102"/>
      <c r="D346" s="180"/>
      <c r="E346" s="60"/>
      <c r="F346" s="156"/>
      <c r="G346" s="41"/>
      <c r="H346" s="102"/>
      <c r="I346" s="60"/>
      <c r="J346" s="102"/>
      <c r="K346" s="194"/>
      <c r="L346" s="202"/>
      <c r="M346" s="202"/>
      <c r="N346" s="202"/>
      <c r="O346" s="158"/>
      <c r="P346" s="158"/>
      <c r="Q346" s="158"/>
      <c r="R346" s="129">
        <f t="shared" si="44"/>
        <v>24</v>
      </c>
      <c r="S346" s="129">
        <f t="shared" si="45"/>
        <v>24</v>
      </c>
      <c r="T346" s="129" t="b">
        <f t="shared" si="46"/>
        <v>0</v>
      </c>
      <c r="U346" s="129" t="b">
        <f t="shared" si="47"/>
        <v>0</v>
      </c>
      <c r="V346" s="29">
        <f t="shared" si="48"/>
        <v>0</v>
      </c>
      <c r="W346" s="29">
        <f t="shared" si="49"/>
        <v>0</v>
      </c>
      <c r="X346" s="29">
        <f t="shared" si="50"/>
        <v>0</v>
      </c>
      <c r="Y346" s="29">
        <f t="shared" si="51"/>
        <v>0</v>
      </c>
    </row>
    <row r="347" spans="1:25">
      <c r="A347" s="170">
        <v>345</v>
      </c>
      <c r="B347" s="41"/>
      <c r="C347" s="102"/>
      <c r="D347" s="180"/>
      <c r="E347" s="60"/>
      <c r="F347" s="156"/>
      <c r="G347" s="41"/>
      <c r="H347" s="102"/>
      <c r="I347" s="60"/>
      <c r="J347" s="102"/>
      <c r="K347" s="194"/>
      <c r="L347" s="202"/>
      <c r="M347" s="202"/>
      <c r="N347" s="202"/>
      <c r="O347" s="158"/>
      <c r="P347" s="158"/>
      <c r="Q347" s="158"/>
      <c r="R347" s="129">
        <f t="shared" ref="R347:R386" si="52">24-C347</f>
        <v>24</v>
      </c>
      <c r="S347" s="129">
        <f t="shared" ref="S347:S386" si="53">24-H347</f>
        <v>24</v>
      </c>
      <c r="T347" s="129" t="b">
        <f t="shared" si="46"/>
        <v>0</v>
      </c>
      <c r="U347" s="129" t="b">
        <f t="shared" si="47"/>
        <v>0</v>
      </c>
      <c r="V347" s="29">
        <f t="shared" si="48"/>
        <v>0</v>
      </c>
      <c r="W347" s="29">
        <f t="shared" si="49"/>
        <v>0</v>
      </c>
      <c r="X347" s="29">
        <f t="shared" si="50"/>
        <v>0</v>
      </c>
      <c r="Y347" s="29">
        <f t="shared" si="51"/>
        <v>0</v>
      </c>
    </row>
    <row r="348" spans="1:25">
      <c r="A348" s="170">
        <v>346</v>
      </c>
      <c r="B348" s="162"/>
      <c r="C348" s="163"/>
      <c r="D348" s="181"/>
      <c r="E348" s="166"/>
      <c r="F348" s="164"/>
      <c r="G348" s="162"/>
      <c r="H348" s="163"/>
      <c r="I348" s="161"/>
      <c r="J348" s="102"/>
      <c r="K348" s="194"/>
      <c r="L348" s="202"/>
      <c r="M348" s="202"/>
      <c r="N348" s="202"/>
      <c r="O348" s="158"/>
      <c r="P348" s="158"/>
      <c r="Q348" s="158"/>
      <c r="R348" s="129">
        <f t="shared" si="52"/>
        <v>24</v>
      </c>
      <c r="S348" s="129">
        <f t="shared" si="53"/>
        <v>24</v>
      </c>
      <c r="T348" s="129" t="b">
        <f t="shared" si="46"/>
        <v>0</v>
      </c>
      <c r="U348" s="129" t="b">
        <f t="shared" si="47"/>
        <v>0</v>
      </c>
      <c r="V348" s="29">
        <f t="shared" si="48"/>
        <v>0</v>
      </c>
      <c r="W348" s="29">
        <f t="shared" si="49"/>
        <v>0</v>
      </c>
      <c r="X348" s="29">
        <f t="shared" si="50"/>
        <v>0</v>
      </c>
      <c r="Y348" s="29">
        <f t="shared" si="51"/>
        <v>0</v>
      </c>
    </row>
    <row r="349" spans="1:25">
      <c r="A349" s="170">
        <v>347</v>
      </c>
      <c r="B349" s="41"/>
      <c r="C349" s="102"/>
      <c r="D349" s="180"/>
      <c r="E349" s="60"/>
      <c r="F349" s="156"/>
      <c r="G349" s="41"/>
      <c r="H349" s="102"/>
      <c r="I349" s="161"/>
      <c r="J349" s="102"/>
      <c r="K349" s="194"/>
      <c r="L349" s="202"/>
      <c r="M349" s="202"/>
      <c r="N349" s="202"/>
      <c r="O349" s="158"/>
      <c r="P349" s="158"/>
      <c r="Q349" s="158"/>
      <c r="R349" s="129">
        <f t="shared" si="52"/>
        <v>24</v>
      </c>
      <c r="S349" s="129">
        <f t="shared" si="53"/>
        <v>24</v>
      </c>
      <c r="T349" s="129" t="b">
        <f t="shared" si="46"/>
        <v>0</v>
      </c>
      <c r="U349" s="129" t="b">
        <f t="shared" si="47"/>
        <v>0</v>
      </c>
      <c r="V349" s="29">
        <f t="shared" si="48"/>
        <v>0</v>
      </c>
      <c r="W349" s="29">
        <f t="shared" si="49"/>
        <v>0</v>
      </c>
      <c r="X349" s="29">
        <f t="shared" si="50"/>
        <v>0</v>
      </c>
      <c r="Y349" s="29">
        <f t="shared" si="51"/>
        <v>0</v>
      </c>
    </row>
    <row r="350" spans="1:25">
      <c r="A350" s="170">
        <v>348</v>
      </c>
      <c r="B350" s="41"/>
      <c r="C350" s="102"/>
      <c r="D350" s="180"/>
      <c r="E350" s="60"/>
      <c r="F350" s="156"/>
      <c r="G350" s="41"/>
      <c r="H350" s="102"/>
      <c r="I350" s="161"/>
      <c r="J350" s="102"/>
      <c r="K350" s="194"/>
      <c r="L350" s="202"/>
      <c r="M350" s="202"/>
      <c r="N350" s="202"/>
      <c r="O350" s="158"/>
      <c r="P350" s="158"/>
      <c r="Q350" s="158"/>
      <c r="R350" s="129">
        <f t="shared" si="52"/>
        <v>24</v>
      </c>
      <c r="S350" s="129">
        <f t="shared" si="53"/>
        <v>24</v>
      </c>
      <c r="T350" s="129" t="b">
        <f t="shared" si="46"/>
        <v>0</v>
      </c>
      <c r="U350" s="129" t="b">
        <f t="shared" si="47"/>
        <v>0</v>
      </c>
      <c r="V350" s="29">
        <f t="shared" si="48"/>
        <v>0</v>
      </c>
      <c r="W350" s="29">
        <f t="shared" si="49"/>
        <v>0</v>
      </c>
      <c r="X350" s="29">
        <f t="shared" si="50"/>
        <v>0</v>
      </c>
      <c r="Y350" s="29">
        <f t="shared" si="51"/>
        <v>0</v>
      </c>
    </row>
    <row r="351" spans="1:25">
      <c r="A351" s="170">
        <v>349</v>
      </c>
      <c r="B351" s="162"/>
      <c r="C351" s="163"/>
      <c r="D351" s="181"/>
      <c r="E351" s="166"/>
      <c r="F351" s="164"/>
      <c r="G351" s="162"/>
      <c r="H351" s="163"/>
      <c r="I351" s="161"/>
      <c r="J351" s="102"/>
      <c r="K351" s="194"/>
      <c r="L351" s="202"/>
      <c r="M351" s="202"/>
      <c r="N351" s="202"/>
      <c r="O351" s="158"/>
      <c r="P351" s="158"/>
      <c r="Q351" s="158"/>
      <c r="R351" s="129">
        <f t="shared" si="52"/>
        <v>24</v>
      </c>
      <c r="S351" s="129">
        <f t="shared" si="53"/>
        <v>24</v>
      </c>
      <c r="T351" s="129" t="b">
        <f t="shared" si="46"/>
        <v>0</v>
      </c>
      <c r="U351" s="129" t="b">
        <f t="shared" si="47"/>
        <v>0</v>
      </c>
      <c r="V351" s="29">
        <f t="shared" si="48"/>
        <v>0</v>
      </c>
      <c r="W351" s="29">
        <f t="shared" si="49"/>
        <v>0</v>
      </c>
      <c r="X351" s="29">
        <f t="shared" si="50"/>
        <v>0</v>
      </c>
      <c r="Y351" s="29">
        <f t="shared" si="51"/>
        <v>0</v>
      </c>
    </row>
    <row r="352" spans="1:25">
      <c r="A352" s="170">
        <v>350</v>
      </c>
      <c r="B352" s="162"/>
      <c r="C352" s="163"/>
      <c r="D352" s="181"/>
      <c r="E352" s="166"/>
      <c r="F352" s="164"/>
      <c r="G352" s="162"/>
      <c r="H352" s="163"/>
      <c r="I352" s="165"/>
      <c r="J352" s="102"/>
      <c r="K352" s="194"/>
      <c r="L352" s="202"/>
      <c r="M352" s="202"/>
      <c r="N352" s="202"/>
      <c r="O352" s="158"/>
      <c r="P352" s="158"/>
      <c r="Q352" s="158"/>
      <c r="R352" s="129">
        <f t="shared" si="52"/>
        <v>24</v>
      </c>
      <c r="S352" s="129">
        <f t="shared" si="53"/>
        <v>24</v>
      </c>
      <c r="T352" s="129" t="b">
        <f t="shared" si="46"/>
        <v>0</v>
      </c>
      <c r="U352" s="129" t="b">
        <f t="shared" si="47"/>
        <v>0</v>
      </c>
      <c r="V352" s="29">
        <f t="shared" si="48"/>
        <v>0</v>
      </c>
      <c r="W352" s="29">
        <f t="shared" si="49"/>
        <v>0</v>
      </c>
      <c r="X352" s="29">
        <f t="shared" si="50"/>
        <v>0</v>
      </c>
      <c r="Y352" s="29">
        <f t="shared" si="51"/>
        <v>0</v>
      </c>
    </row>
    <row r="353" spans="1:25">
      <c r="A353" s="170">
        <v>351</v>
      </c>
      <c r="B353" s="162"/>
      <c r="C353" s="163"/>
      <c r="D353" s="181"/>
      <c r="E353" s="166"/>
      <c r="F353" s="164"/>
      <c r="G353" s="162"/>
      <c r="H353" s="163"/>
      <c r="I353" s="166"/>
      <c r="J353" s="102"/>
      <c r="K353" s="194"/>
      <c r="L353" s="202"/>
      <c r="M353" s="202"/>
      <c r="N353" s="202"/>
      <c r="O353" s="158"/>
      <c r="P353" s="158"/>
      <c r="Q353" s="158"/>
      <c r="R353" s="129">
        <f t="shared" si="52"/>
        <v>24</v>
      </c>
      <c r="S353" s="129">
        <f t="shared" si="53"/>
        <v>24</v>
      </c>
      <c r="T353" s="129" t="b">
        <f t="shared" si="46"/>
        <v>0</v>
      </c>
      <c r="U353" s="129" t="b">
        <f t="shared" si="47"/>
        <v>0</v>
      </c>
      <c r="V353" s="29">
        <f t="shared" si="48"/>
        <v>0</v>
      </c>
      <c r="W353" s="29">
        <f t="shared" si="49"/>
        <v>0</v>
      </c>
      <c r="X353" s="29">
        <f t="shared" si="50"/>
        <v>0</v>
      </c>
      <c r="Y353" s="29">
        <f t="shared" si="51"/>
        <v>0</v>
      </c>
    </row>
    <row r="354" spans="1:25">
      <c r="A354" s="170">
        <v>352</v>
      </c>
      <c r="B354" s="41"/>
      <c r="C354" s="102"/>
      <c r="D354" s="180"/>
      <c r="E354" s="60"/>
      <c r="F354" s="156"/>
      <c r="G354" s="41"/>
      <c r="H354" s="102"/>
      <c r="I354" s="60"/>
      <c r="J354" s="102"/>
      <c r="K354" s="194"/>
      <c r="L354" s="202"/>
      <c r="M354" s="202"/>
      <c r="N354" s="202"/>
      <c r="O354" s="158"/>
      <c r="P354" s="158"/>
      <c r="Q354" s="158"/>
      <c r="R354" s="129">
        <f t="shared" si="52"/>
        <v>24</v>
      </c>
      <c r="S354" s="129">
        <f t="shared" si="53"/>
        <v>24</v>
      </c>
      <c r="T354" s="129" t="b">
        <f t="shared" si="46"/>
        <v>0</v>
      </c>
      <c r="U354" s="129" t="b">
        <f t="shared" si="47"/>
        <v>0</v>
      </c>
      <c r="V354" s="29">
        <f t="shared" si="48"/>
        <v>0</v>
      </c>
      <c r="W354" s="29">
        <f t="shared" si="49"/>
        <v>0</v>
      </c>
      <c r="X354" s="29">
        <f t="shared" si="50"/>
        <v>0</v>
      </c>
      <c r="Y354" s="29">
        <f t="shared" si="51"/>
        <v>0</v>
      </c>
    </row>
    <row r="355" spans="1:25">
      <c r="A355" s="170">
        <v>353</v>
      </c>
      <c r="B355" s="41"/>
      <c r="C355" s="102"/>
      <c r="D355" s="180"/>
      <c r="E355" s="60"/>
      <c r="F355" s="156"/>
      <c r="G355" s="41"/>
      <c r="H355" s="102"/>
      <c r="I355" s="60"/>
      <c r="J355" s="102"/>
      <c r="K355" s="194"/>
      <c r="L355" s="202"/>
      <c r="M355" s="202"/>
      <c r="N355" s="202"/>
      <c r="O355" s="158"/>
      <c r="P355" s="158"/>
      <c r="Q355" s="158"/>
      <c r="R355" s="129">
        <f t="shared" si="52"/>
        <v>24</v>
      </c>
      <c r="S355" s="129">
        <f t="shared" si="53"/>
        <v>24</v>
      </c>
      <c r="T355" s="129" t="b">
        <f t="shared" si="46"/>
        <v>0</v>
      </c>
      <c r="U355" s="129" t="b">
        <f t="shared" si="47"/>
        <v>0</v>
      </c>
      <c r="V355" s="29">
        <f t="shared" si="48"/>
        <v>0</v>
      </c>
      <c r="W355" s="29">
        <f t="shared" si="49"/>
        <v>0</v>
      </c>
      <c r="X355" s="29">
        <f t="shared" si="50"/>
        <v>0</v>
      </c>
      <c r="Y355" s="29">
        <f t="shared" si="51"/>
        <v>0</v>
      </c>
    </row>
    <row r="356" spans="1:25">
      <c r="A356" s="170">
        <v>354</v>
      </c>
      <c r="B356" s="41"/>
      <c r="C356" s="102"/>
      <c r="D356" s="180"/>
      <c r="E356" s="60"/>
      <c r="F356" s="156"/>
      <c r="G356" s="41"/>
      <c r="H356" s="102"/>
      <c r="I356" s="161"/>
      <c r="J356" s="102"/>
      <c r="K356" s="194"/>
      <c r="L356" s="202"/>
      <c r="M356" s="202"/>
      <c r="N356" s="202"/>
      <c r="O356" s="158"/>
      <c r="P356" s="158"/>
      <c r="Q356" s="158"/>
      <c r="R356" s="129">
        <f t="shared" si="52"/>
        <v>24</v>
      </c>
      <c r="S356" s="129">
        <f t="shared" si="53"/>
        <v>24</v>
      </c>
      <c r="T356" s="129" t="b">
        <f t="shared" si="46"/>
        <v>0</v>
      </c>
      <c r="U356" s="129" t="b">
        <f t="shared" si="47"/>
        <v>0</v>
      </c>
      <c r="V356" s="29">
        <f t="shared" si="48"/>
        <v>0</v>
      </c>
      <c r="W356" s="29">
        <f t="shared" si="49"/>
        <v>0</v>
      </c>
      <c r="X356" s="29">
        <f t="shared" si="50"/>
        <v>0</v>
      </c>
      <c r="Y356" s="29">
        <f t="shared" si="51"/>
        <v>0</v>
      </c>
    </row>
    <row r="357" spans="1:25">
      <c r="A357" s="170">
        <v>355</v>
      </c>
      <c r="B357" s="41"/>
      <c r="C357" s="102"/>
      <c r="D357" s="180"/>
      <c r="E357" s="60"/>
      <c r="F357" s="156"/>
      <c r="G357" s="41"/>
      <c r="H357" s="102"/>
      <c r="I357" s="161"/>
      <c r="J357" s="102"/>
      <c r="K357" s="194"/>
      <c r="L357" s="202"/>
      <c r="M357" s="202"/>
      <c r="N357" s="202"/>
      <c r="O357" s="158"/>
      <c r="P357" s="158"/>
      <c r="Q357" s="158"/>
      <c r="R357" s="129">
        <f t="shared" si="52"/>
        <v>24</v>
      </c>
      <c r="S357" s="129">
        <f t="shared" si="53"/>
        <v>24</v>
      </c>
      <c r="T357" s="129" t="b">
        <f t="shared" si="46"/>
        <v>0</v>
      </c>
      <c r="U357" s="129" t="b">
        <f t="shared" si="47"/>
        <v>0</v>
      </c>
      <c r="V357" s="29">
        <f t="shared" si="48"/>
        <v>0</v>
      </c>
      <c r="W357" s="29">
        <f t="shared" si="49"/>
        <v>0</v>
      </c>
      <c r="X357" s="29">
        <f t="shared" si="50"/>
        <v>0</v>
      </c>
      <c r="Y357" s="29">
        <f t="shared" si="51"/>
        <v>0</v>
      </c>
    </row>
    <row r="358" spans="1:25">
      <c r="A358" s="170">
        <v>356</v>
      </c>
      <c r="B358" s="41"/>
      <c r="C358" s="102"/>
      <c r="D358" s="180"/>
      <c r="E358" s="60"/>
      <c r="F358" s="156"/>
      <c r="G358" s="41"/>
      <c r="H358" s="102"/>
      <c r="I358" s="60"/>
      <c r="J358" s="102"/>
      <c r="K358" s="194"/>
      <c r="L358" s="202"/>
      <c r="M358" s="202"/>
      <c r="N358" s="202"/>
      <c r="O358" s="158"/>
      <c r="P358" s="158"/>
      <c r="Q358" s="158"/>
      <c r="R358" s="129">
        <f t="shared" si="52"/>
        <v>24</v>
      </c>
      <c r="S358" s="129">
        <f t="shared" si="53"/>
        <v>24</v>
      </c>
      <c r="T358" s="129" t="b">
        <f t="shared" si="46"/>
        <v>0</v>
      </c>
      <c r="U358" s="129" t="b">
        <f t="shared" si="47"/>
        <v>0</v>
      </c>
      <c r="V358" s="29">
        <f t="shared" si="48"/>
        <v>0</v>
      </c>
      <c r="W358" s="29">
        <f t="shared" si="49"/>
        <v>0</v>
      </c>
      <c r="X358" s="29">
        <f t="shared" si="50"/>
        <v>0</v>
      </c>
      <c r="Y358" s="29">
        <f t="shared" si="51"/>
        <v>0</v>
      </c>
    </row>
    <row r="359" spans="1:25">
      <c r="A359" s="170">
        <v>357</v>
      </c>
      <c r="B359" s="41"/>
      <c r="C359" s="102"/>
      <c r="D359" s="180"/>
      <c r="E359" s="60"/>
      <c r="F359" s="156"/>
      <c r="G359" s="41"/>
      <c r="H359" s="102"/>
      <c r="I359" s="60"/>
      <c r="J359" s="102"/>
      <c r="K359" s="194"/>
      <c r="L359" s="202"/>
      <c r="M359" s="202"/>
      <c r="N359" s="202"/>
      <c r="O359" s="158"/>
      <c r="P359" s="158"/>
      <c r="Q359" s="158"/>
      <c r="R359" s="129">
        <f t="shared" si="52"/>
        <v>24</v>
      </c>
      <c r="S359" s="129">
        <f t="shared" si="53"/>
        <v>24</v>
      </c>
      <c r="T359" s="129" t="b">
        <f t="shared" si="46"/>
        <v>0</v>
      </c>
      <c r="U359" s="129" t="b">
        <f t="shared" si="47"/>
        <v>0</v>
      </c>
      <c r="V359" s="29">
        <f t="shared" si="48"/>
        <v>0</v>
      </c>
      <c r="W359" s="29">
        <f t="shared" si="49"/>
        <v>0</v>
      </c>
      <c r="X359" s="29">
        <f t="shared" si="50"/>
        <v>0</v>
      </c>
      <c r="Y359" s="29">
        <f t="shared" si="51"/>
        <v>0</v>
      </c>
    </row>
    <row r="360" spans="1:25">
      <c r="A360" s="170">
        <v>358</v>
      </c>
      <c r="B360" s="41"/>
      <c r="C360" s="102"/>
      <c r="D360" s="180"/>
      <c r="E360" s="60"/>
      <c r="F360" s="156"/>
      <c r="G360" s="41"/>
      <c r="H360" s="102"/>
      <c r="I360" s="60"/>
      <c r="J360" s="102"/>
      <c r="K360" s="194"/>
      <c r="L360" s="202"/>
      <c r="M360" s="202"/>
      <c r="N360" s="202"/>
      <c r="O360" s="158"/>
      <c r="P360" s="158"/>
      <c r="Q360" s="158"/>
      <c r="R360" s="129">
        <f t="shared" si="52"/>
        <v>24</v>
      </c>
      <c r="S360" s="129">
        <f t="shared" si="53"/>
        <v>24</v>
      </c>
      <c r="T360" s="129" t="b">
        <f t="shared" si="46"/>
        <v>0</v>
      </c>
      <c r="U360" s="129" t="b">
        <f t="shared" si="47"/>
        <v>0</v>
      </c>
      <c r="V360" s="29">
        <f t="shared" si="48"/>
        <v>0</v>
      </c>
      <c r="W360" s="29">
        <f t="shared" si="49"/>
        <v>0</v>
      </c>
      <c r="X360" s="29">
        <f t="shared" si="50"/>
        <v>0</v>
      </c>
      <c r="Y360" s="29">
        <f t="shared" si="51"/>
        <v>0</v>
      </c>
    </row>
    <row r="361" spans="1:25">
      <c r="A361" s="170">
        <v>359</v>
      </c>
      <c r="B361" s="162"/>
      <c r="C361" s="163"/>
      <c r="D361" s="181"/>
      <c r="E361" s="166"/>
      <c r="F361" s="164"/>
      <c r="G361" s="162"/>
      <c r="H361" s="163"/>
      <c r="I361" s="166"/>
      <c r="J361" s="102"/>
      <c r="K361" s="194"/>
      <c r="L361" s="202"/>
      <c r="M361" s="202"/>
      <c r="N361" s="202"/>
      <c r="O361" s="158"/>
      <c r="P361" s="158"/>
      <c r="Q361" s="158"/>
      <c r="R361" s="129">
        <f t="shared" si="52"/>
        <v>24</v>
      </c>
      <c r="S361" s="129">
        <f t="shared" si="53"/>
        <v>24</v>
      </c>
      <c r="T361" s="129" t="b">
        <f t="shared" si="46"/>
        <v>0</v>
      </c>
      <c r="U361" s="129" t="b">
        <f t="shared" si="47"/>
        <v>0</v>
      </c>
      <c r="V361" s="29">
        <f t="shared" si="48"/>
        <v>0</v>
      </c>
      <c r="W361" s="29">
        <f t="shared" si="49"/>
        <v>0</v>
      </c>
      <c r="X361" s="29">
        <f t="shared" si="50"/>
        <v>0</v>
      </c>
      <c r="Y361" s="29">
        <f t="shared" si="51"/>
        <v>0</v>
      </c>
    </row>
    <row r="362" spans="1:25">
      <c r="A362" s="170">
        <v>360</v>
      </c>
      <c r="B362" s="41"/>
      <c r="C362" s="102"/>
      <c r="D362" s="180"/>
      <c r="E362" s="60"/>
      <c r="F362" s="156"/>
      <c r="G362" s="41"/>
      <c r="H362" s="102"/>
      <c r="I362" s="60"/>
      <c r="J362" s="102"/>
      <c r="K362" s="194"/>
      <c r="L362" s="202"/>
      <c r="M362" s="202"/>
      <c r="N362" s="202"/>
      <c r="O362" s="158"/>
      <c r="P362" s="158"/>
      <c r="Q362" s="158"/>
      <c r="R362" s="129">
        <f t="shared" si="52"/>
        <v>24</v>
      </c>
      <c r="S362" s="129">
        <f t="shared" si="53"/>
        <v>24</v>
      </c>
      <c r="T362" s="129" t="b">
        <f t="shared" si="46"/>
        <v>0</v>
      </c>
      <c r="U362" s="129" t="b">
        <f t="shared" si="47"/>
        <v>0</v>
      </c>
      <c r="V362" s="29">
        <f t="shared" si="48"/>
        <v>0</v>
      </c>
      <c r="W362" s="29">
        <f t="shared" si="49"/>
        <v>0</v>
      </c>
      <c r="X362" s="29">
        <f t="shared" si="50"/>
        <v>0</v>
      </c>
      <c r="Y362" s="29">
        <f t="shared" si="51"/>
        <v>0</v>
      </c>
    </row>
    <row r="363" spans="1:25">
      <c r="A363" s="170">
        <v>361</v>
      </c>
      <c r="B363" s="41"/>
      <c r="C363" s="102"/>
      <c r="D363" s="180"/>
      <c r="E363" s="60"/>
      <c r="F363" s="156"/>
      <c r="G363" s="41"/>
      <c r="H363" s="102"/>
      <c r="I363" s="60"/>
      <c r="J363" s="102"/>
      <c r="K363" s="194"/>
      <c r="L363" s="202"/>
      <c r="M363" s="202"/>
      <c r="N363" s="202"/>
      <c r="O363" s="158"/>
      <c r="P363" s="158"/>
      <c r="Q363" s="158"/>
      <c r="R363" s="129">
        <f t="shared" si="52"/>
        <v>24</v>
      </c>
      <c r="S363" s="129">
        <f t="shared" si="53"/>
        <v>24</v>
      </c>
      <c r="T363" s="129" t="b">
        <f t="shared" si="46"/>
        <v>0</v>
      </c>
      <c r="U363" s="129" t="b">
        <f t="shared" si="47"/>
        <v>0</v>
      </c>
      <c r="V363" s="29">
        <f t="shared" si="48"/>
        <v>0</v>
      </c>
      <c r="W363" s="29">
        <f t="shared" si="49"/>
        <v>0</v>
      </c>
      <c r="X363" s="29">
        <f t="shared" si="50"/>
        <v>0</v>
      </c>
      <c r="Y363" s="29">
        <f t="shared" si="51"/>
        <v>0</v>
      </c>
    </row>
    <row r="364" spans="1:25">
      <c r="A364" s="170">
        <v>362</v>
      </c>
      <c r="B364" s="162"/>
      <c r="C364" s="163"/>
      <c r="D364" s="181"/>
      <c r="E364" s="166"/>
      <c r="F364" s="164"/>
      <c r="G364" s="162"/>
      <c r="H364" s="163"/>
      <c r="I364" s="60"/>
      <c r="J364" s="102"/>
      <c r="K364" s="194"/>
      <c r="L364" s="202"/>
      <c r="M364" s="202"/>
      <c r="N364" s="202"/>
      <c r="O364" s="158"/>
      <c r="P364" s="158"/>
      <c r="Q364" s="158"/>
      <c r="R364" s="129">
        <f t="shared" si="52"/>
        <v>24</v>
      </c>
      <c r="S364" s="129">
        <f t="shared" si="53"/>
        <v>24</v>
      </c>
      <c r="T364" s="129" t="b">
        <f t="shared" si="46"/>
        <v>0</v>
      </c>
      <c r="U364" s="129" t="b">
        <f t="shared" si="47"/>
        <v>0</v>
      </c>
      <c r="V364" s="29">
        <f t="shared" si="48"/>
        <v>0</v>
      </c>
      <c r="W364" s="29">
        <f t="shared" si="49"/>
        <v>0</v>
      </c>
      <c r="X364" s="29">
        <f t="shared" si="50"/>
        <v>0</v>
      </c>
      <c r="Y364" s="29">
        <f t="shared" si="51"/>
        <v>0</v>
      </c>
    </row>
    <row r="365" spans="1:25">
      <c r="A365" s="170">
        <v>363</v>
      </c>
      <c r="B365" s="162"/>
      <c r="C365" s="163"/>
      <c r="D365" s="181"/>
      <c r="E365" s="166"/>
      <c r="F365" s="164"/>
      <c r="G365" s="162"/>
      <c r="H365" s="163"/>
      <c r="I365" s="166"/>
      <c r="J365" s="102"/>
      <c r="K365" s="194"/>
      <c r="L365" s="202"/>
      <c r="M365" s="202"/>
      <c r="N365" s="202"/>
      <c r="O365" s="158"/>
      <c r="P365" s="158"/>
      <c r="Q365" s="158"/>
      <c r="R365" s="129">
        <f t="shared" si="52"/>
        <v>24</v>
      </c>
      <c r="S365" s="129">
        <f t="shared" si="53"/>
        <v>24</v>
      </c>
      <c r="T365" s="129" t="b">
        <f t="shared" si="46"/>
        <v>0</v>
      </c>
      <c r="U365" s="129" t="b">
        <f t="shared" si="47"/>
        <v>0</v>
      </c>
      <c r="V365" s="29">
        <f t="shared" si="48"/>
        <v>0</v>
      </c>
      <c r="W365" s="29">
        <f t="shared" si="49"/>
        <v>0</v>
      </c>
      <c r="X365" s="29">
        <f t="shared" si="50"/>
        <v>0</v>
      </c>
      <c r="Y365" s="29">
        <f t="shared" si="51"/>
        <v>0</v>
      </c>
    </row>
    <row r="366" spans="1:25">
      <c r="A366" s="170">
        <v>364</v>
      </c>
      <c r="B366" s="41"/>
      <c r="C366" s="102"/>
      <c r="D366" s="180"/>
      <c r="E366" s="60"/>
      <c r="F366" s="156"/>
      <c r="G366" s="41"/>
      <c r="H366" s="102"/>
      <c r="I366" s="60"/>
      <c r="J366" s="102"/>
      <c r="K366" s="194"/>
      <c r="L366" s="202"/>
      <c r="M366" s="202"/>
      <c r="N366" s="202"/>
      <c r="O366" s="158"/>
      <c r="P366" s="158"/>
      <c r="Q366" s="158"/>
      <c r="R366" s="129">
        <f t="shared" si="52"/>
        <v>24</v>
      </c>
      <c r="S366" s="129">
        <f t="shared" si="53"/>
        <v>24</v>
      </c>
      <c r="T366" s="129" t="b">
        <f t="shared" si="46"/>
        <v>0</v>
      </c>
      <c r="U366" s="129" t="b">
        <f t="shared" si="47"/>
        <v>0</v>
      </c>
      <c r="V366" s="29">
        <f t="shared" si="48"/>
        <v>0</v>
      </c>
      <c r="W366" s="29">
        <f t="shared" si="49"/>
        <v>0</v>
      </c>
      <c r="X366" s="29">
        <f t="shared" si="50"/>
        <v>0</v>
      </c>
      <c r="Y366" s="29">
        <f t="shared" si="51"/>
        <v>0</v>
      </c>
    </row>
    <row r="367" spans="1:25">
      <c r="A367" s="170">
        <v>365</v>
      </c>
      <c r="B367" s="41"/>
      <c r="C367" s="102"/>
      <c r="D367" s="180"/>
      <c r="E367" s="60"/>
      <c r="F367" s="156"/>
      <c r="G367" s="41"/>
      <c r="H367" s="102"/>
      <c r="I367" s="60"/>
      <c r="J367" s="102"/>
      <c r="K367" s="194"/>
      <c r="L367" s="202"/>
      <c r="M367" s="202"/>
      <c r="N367" s="202"/>
      <c r="O367" s="158"/>
      <c r="P367" s="158"/>
      <c r="Q367" s="158"/>
      <c r="R367" s="129">
        <f t="shared" si="52"/>
        <v>24</v>
      </c>
      <c r="S367" s="129">
        <f t="shared" si="53"/>
        <v>24</v>
      </c>
      <c r="T367" s="129" t="b">
        <f t="shared" si="46"/>
        <v>0</v>
      </c>
      <c r="U367" s="129" t="b">
        <f t="shared" si="47"/>
        <v>0</v>
      </c>
      <c r="V367" s="29">
        <f t="shared" si="48"/>
        <v>0</v>
      </c>
      <c r="W367" s="29">
        <f t="shared" si="49"/>
        <v>0</v>
      </c>
      <c r="X367" s="29">
        <f t="shared" si="50"/>
        <v>0</v>
      </c>
      <c r="Y367" s="29">
        <f t="shared" si="51"/>
        <v>0</v>
      </c>
    </row>
    <row r="368" spans="1:25">
      <c r="A368" s="170">
        <v>366</v>
      </c>
      <c r="B368" s="41"/>
      <c r="C368" s="102"/>
      <c r="D368" s="180"/>
      <c r="E368" s="60"/>
      <c r="F368" s="156"/>
      <c r="G368" s="41"/>
      <c r="H368" s="102"/>
      <c r="I368" s="60"/>
      <c r="J368" s="102"/>
      <c r="K368" s="194"/>
      <c r="L368" s="202"/>
      <c r="M368" s="202"/>
      <c r="N368" s="202"/>
      <c r="O368" s="158"/>
      <c r="P368" s="158"/>
      <c r="Q368" s="158"/>
      <c r="R368" s="129">
        <f t="shared" si="52"/>
        <v>24</v>
      </c>
      <c r="S368" s="129">
        <f t="shared" si="53"/>
        <v>24</v>
      </c>
      <c r="T368" s="129" t="b">
        <f t="shared" si="46"/>
        <v>0</v>
      </c>
      <c r="U368" s="129" t="b">
        <f t="shared" si="47"/>
        <v>0</v>
      </c>
      <c r="V368" s="29">
        <f t="shared" si="48"/>
        <v>0</v>
      </c>
      <c r="W368" s="29">
        <f t="shared" si="49"/>
        <v>0</v>
      </c>
      <c r="X368" s="29">
        <f t="shared" si="50"/>
        <v>0</v>
      </c>
      <c r="Y368" s="29">
        <f t="shared" si="51"/>
        <v>0</v>
      </c>
    </row>
    <row r="369" spans="1:25">
      <c r="A369" s="170">
        <v>367</v>
      </c>
      <c r="B369" s="41"/>
      <c r="C369" s="102"/>
      <c r="D369" s="180"/>
      <c r="E369" s="60"/>
      <c r="F369" s="156"/>
      <c r="G369" s="41"/>
      <c r="H369" s="102"/>
      <c r="I369" s="60"/>
      <c r="J369" s="102"/>
      <c r="K369" s="194"/>
      <c r="L369" s="202"/>
      <c r="M369" s="202"/>
      <c r="N369" s="202"/>
      <c r="O369" s="158"/>
      <c r="P369" s="158"/>
      <c r="Q369" s="158"/>
      <c r="R369" s="129">
        <f t="shared" si="52"/>
        <v>24</v>
      </c>
      <c r="S369" s="129">
        <f t="shared" si="53"/>
        <v>24</v>
      </c>
      <c r="T369" s="129" t="b">
        <f t="shared" si="46"/>
        <v>0</v>
      </c>
      <c r="U369" s="129" t="b">
        <f t="shared" si="47"/>
        <v>0</v>
      </c>
      <c r="V369" s="29">
        <f t="shared" si="48"/>
        <v>0</v>
      </c>
      <c r="W369" s="29">
        <f t="shared" si="49"/>
        <v>0</v>
      </c>
      <c r="X369" s="29">
        <f t="shared" si="50"/>
        <v>0</v>
      </c>
      <c r="Y369" s="29">
        <f t="shared" si="51"/>
        <v>0</v>
      </c>
    </row>
    <row r="370" spans="1:25">
      <c r="A370" s="170">
        <v>368</v>
      </c>
      <c r="B370" s="41"/>
      <c r="C370" s="102"/>
      <c r="D370" s="180"/>
      <c r="E370" s="60"/>
      <c r="F370" s="156"/>
      <c r="G370" s="41"/>
      <c r="H370" s="102"/>
      <c r="I370" s="60"/>
      <c r="J370" s="102"/>
      <c r="K370" s="194"/>
      <c r="L370" s="202"/>
      <c r="M370" s="202"/>
      <c r="N370" s="202"/>
      <c r="O370" s="158"/>
      <c r="P370" s="158"/>
      <c r="Q370" s="158"/>
      <c r="R370" s="129">
        <f t="shared" si="52"/>
        <v>24</v>
      </c>
      <c r="S370" s="129">
        <f t="shared" si="53"/>
        <v>24</v>
      </c>
      <c r="T370" s="129" t="b">
        <f t="shared" si="46"/>
        <v>0</v>
      </c>
      <c r="U370" s="129" t="b">
        <f t="shared" si="47"/>
        <v>0</v>
      </c>
      <c r="V370" s="29">
        <f t="shared" si="48"/>
        <v>0</v>
      </c>
      <c r="W370" s="29">
        <f t="shared" si="49"/>
        <v>0</v>
      </c>
      <c r="X370" s="29">
        <f t="shared" si="50"/>
        <v>0</v>
      </c>
      <c r="Y370" s="29">
        <f t="shared" si="51"/>
        <v>0</v>
      </c>
    </row>
    <row r="371" spans="1:25">
      <c r="A371" s="170">
        <v>369</v>
      </c>
      <c r="B371" s="41"/>
      <c r="C371" s="102"/>
      <c r="D371" s="180"/>
      <c r="E371" s="60"/>
      <c r="F371" s="156"/>
      <c r="G371" s="41"/>
      <c r="H371" s="102"/>
      <c r="I371" s="60"/>
      <c r="J371" s="102"/>
      <c r="K371" s="194"/>
      <c r="L371" s="202"/>
      <c r="M371" s="202"/>
      <c r="N371" s="202"/>
      <c r="O371" s="158"/>
      <c r="P371" s="158"/>
      <c r="Q371" s="158"/>
      <c r="R371" s="129">
        <f t="shared" si="52"/>
        <v>24</v>
      </c>
      <c r="S371" s="129">
        <f t="shared" si="53"/>
        <v>24</v>
      </c>
      <c r="T371" s="129" t="b">
        <f t="shared" si="46"/>
        <v>0</v>
      </c>
      <c r="U371" s="129" t="b">
        <f t="shared" si="47"/>
        <v>0</v>
      </c>
      <c r="V371" s="29">
        <f t="shared" si="48"/>
        <v>0</v>
      </c>
      <c r="W371" s="29">
        <f t="shared" si="49"/>
        <v>0</v>
      </c>
      <c r="X371" s="29">
        <f t="shared" si="50"/>
        <v>0</v>
      </c>
      <c r="Y371" s="29">
        <f t="shared" si="51"/>
        <v>0</v>
      </c>
    </row>
    <row r="372" spans="1:25">
      <c r="A372" s="170">
        <v>370</v>
      </c>
      <c r="B372" s="41"/>
      <c r="C372" s="102"/>
      <c r="D372" s="180"/>
      <c r="E372" s="60"/>
      <c r="F372" s="156"/>
      <c r="G372" s="41"/>
      <c r="H372" s="102"/>
      <c r="I372" s="60"/>
      <c r="J372" s="102"/>
      <c r="K372" s="194"/>
      <c r="L372" s="202"/>
      <c r="M372" s="202"/>
      <c r="N372" s="202"/>
      <c r="O372" s="158"/>
      <c r="P372" s="158"/>
      <c r="Q372" s="158"/>
      <c r="R372" s="129">
        <f t="shared" si="52"/>
        <v>24</v>
      </c>
      <c r="S372" s="129">
        <f t="shared" si="53"/>
        <v>24</v>
      </c>
      <c r="T372" s="129" t="b">
        <f t="shared" si="46"/>
        <v>0</v>
      </c>
      <c r="U372" s="129" t="b">
        <f t="shared" si="47"/>
        <v>0</v>
      </c>
      <c r="V372" s="29">
        <f t="shared" si="48"/>
        <v>0</v>
      </c>
      <c r="W372" s="29">
        <f t="shared" si="49"/>
        <v>0</v>
      </c>
      <c r="X372" s="29">
        <f t="shared" si="50"/>
        <v>0</v>
      </c>
      <c r="Y372" s="29">
        <f t="shared" si="51"/>
        <v>0</v>
      </c>
    </row>
    <row r="373" spans="1:25">
      <c r="A373" s="170">
        <v>371</v>
      </c>
      <c r="B373" s="162"/>
      <c r="C373" s="163"/>
      <c r="D373" s="181"/>
      <c r="E373" s="166"/>
      <c r="F373" s="164"/>
      <c r="G373" s="162"/>
      <c r="H373" s="163"/>
      <c r="I373" s="166"/>
      <c r="J373" s="102"/>
      <c r="K373" s="194"/>
      <c r="L373" s="202"/>
      <c r="M373" s="202"/>
      <c r="N373" s="202"/>
      <c r="O373" s="158"/>
      <c r="P373" s="158"/>
      <c r="Q373" s="158"/>
      <c r="R373" s="129">
        <f t="shared" si="52"/>
        <v>24</v>
      </c>
      <c r="S373" s="129">
        <f t="shared" si="53"/>
        <v>24</v>
      </c>
      <c r="T373" s="129" t="b">
        <f t="shared" si="46"/>
        <v>0</v>
      </c>
      <c r="U373" s="129" t="b">
        <f t="shared" si="47"/>
        <v>0</v>
      </c>
      <c r="V373" s="29">
        <f t="shared" si="48"/>
        <v>0</v>
      </c>
      <c r="W373" s="29">
        <f t="shared" si="49"/>
        <v>0</v>
      </c>
      <c r="X373" s="29">
        <f t="shared" si="50"/>
        <v>0</v>
      </c>
      <c r="Y373" s="29">
        <f t="shared" si="51"/>
        <v>0</v>
      </c>
    </row>
    <row r="374" spans="1:25">
      <c r="A374" s="170">
        <v>372</v>
      </c>
      <c r="B374" s="41"/>
      <c r="C374" s="102"/>
      <c r="D374" s="180"/>
      <c r="E374" s="60"/>
      <c r="F374" s="156"/>
      <c r="G374" s="41"/>
      <c r="H374" s="102"/>
      <c r="I374" s="60"/>
      <c r="J374" s="102"/>
      <c r="K374" s="194"/>
      <c r="L374" s="202"/>
      <c r="M374" s="202"/>
      <c r="N374" s="202"/>
      <c r="O374" s="158"/>
      <c r="P374" s="158"/>
      <c r="Q374" s="158"/>
      <c r="R374" s="129">
        <f t="shared" si="52"/>
        <v>24</v>
      </c>
      <c r="S374" s="129">
        <f t="shared" si="53"/>
        <v>24</v>
      </c>
      <c r="T374" s="129" t="b">
        <f t="shared" si="46"/>
        <v>0</v>
      </c>
      <c r="U374" s="129" t="b">
        <f t="shared" si="47"/>
        <v>0</v>
      </c>
      <c r="V374" s="29">
        <f t="shared" si="48"/>
        <v>0</v>
      </c>
      <c r="W374" s="29">
        <f t="shared" si="49"/>
        <v>0</v>
      </c>
      <c r="X374" s="29">
        <f t="shared" si="50"/>
        <v>0</v>
      </c>
      <c r="Y374" s="29">
        <f t="shared" si="51"/>
        <v>0</v>
      </c>
    </row>
    <row r="375" spans="1:25">
      <c r="A375" s="170">
        <v>373</v>
      </c>
      <c r="B375" s="41"/>
      <c r="C375" s="102"/>
      <c r="D375" s="180"/>
      <c r="E375" s="60"/>
      <c r="F375" s="156"/>
      <c r="G375" s="41"/>
      <c r="H375" s="102"/>
      <c r="I375" s="60"/>
      <c r="J375" s="102"/>
      <c r="K375" s="194"/>
      <c r="L375" s="202"/>
      <c r="M375" s="202"/>
      <c r="N375" s="202"/>
      <c r="O375" s="158"/>
      <c r="P375" s="158"/>
      <c r="Q375" s="158"/>
      <c r="R375" s="129">
        <f t="shared" si="52"/>
        <v>24</v>
      </c>
      <c r="S375" s="129">
        <f t="shared" si="53"/>
        <v>24</v>
      </c>
      <c r="T375" s="129" t="b">
        <f t="shared" si="46"/>
        <v>0</v>
      </c>
      <c r="U375" s="129" t="b">
        <f t="shared" si="47"/>
        <v>0</v>
      </c>
      <c r="V375" s="29">
        <f t="shared" si="48"/>
        <v>0</v>
      </c>
      <c r="W375" s="29">
        <f t="shared" si="49"/>
        <v>0</v>
      </c>
      <c r="X375" s="29">
        <f t="shared" si="50"/>
        <v>0</v>
      </c>
      <c r="Y375" s="29">
        <f t="shared" si="51"/>
        <v>0</v>
      </c>
    </row>
    <row r="376" spans="1:25">
      <c r="A376" s="170">
        <v>374</v>
      </c>
      <c r="B376" s="162"/>
      <c r="C376" s="163"/>
      <c r="D376" s="181"/>
      <c r="E376" s="166"/>
      <c r="F376" s="164"/>
      <c r="G376" s="162"/>
      <c r="H376" s="163"/>
      <c r="I376" s="166"/>
      <c r="J376" s="102"/>
      <c r="K376" s="194"/>
      <c r="L376" s="202"/>
      <c r="M376" s="202"/>
      <c r="N376" s="202"/>
      <c r="O376" s="158"/>
      <c r="P376" s="158"/>
      <c r="Q376" s="158"/>
      <c r="R376" s="129">
        <f t="shared" si="52"/>
        <v>24</v>
      </c>
      <c r="S376" s="129">
        <f t="shared" si="53"/>
        <v>24</v>
      </c>
      <c r="T376" s="129" t="b">
        <f t="shared" si="46"/>
        <v>0</v>
      </c>
      <c r="U376" s="129" t="b">
        <f t="shared" si="47"/>
        <v>0</v>
      </c>
      <c r="V376" s="29">
        <f t="shared" si="48"/>
        <v>0</v>
      </c>
      <c r="W376" s="29">
        <f t="shared" si="49"/>
        <v>0</v>
      </c>
      <c r="X376" s="29">
        <f t="shared" si="50"/>
        <v>0</v>
      </c>
      <c r="Y376" s="29">
        <f t="shared" si="51"/>
        <v>0</v>
      </c>
    </row>
    <row r="377" spans="1:25">
      <c r="A377" s="170">
        <v>375</v>
      </c>
      <c r="B377" s="41"/>
      <c r="C377" s="102"/>
      <c r="D377" s="180"/>
      <c r="E377" s="60"/>
      <c r="F377" s="156"/>
      <c r="G377" s="41"/>
      <c r="H377" s="102"/>
      <c r="I377" s="60"/>
      <c r="J377" s="102"/>
      <c r="K377" s="194"/>
      <c r="L377" s="202"/>
      <c r="M377" s="202"/>
      <c r="N377" s="202"/>
      <c r="O377" s="158"/>
      <c r="P377" s="158"/>
      <c r="Q377" s="158"/>
      <c r="R377" s="129">
        <f t="shared" si="52"/>
        <v>24</v>
      </c>
      <c r="S377" s="129">
        <f t="shared" si="53"/>
        <v>24</v>
      </c>
      <c r="T377" s="129" t="b">
        <f t="shared" si="46"/>
        <v>0</v>
      </c>
      <c r="U377" s="129" t="b">
        <f t="shared" si="47"/>
        <v>0</v>
      </c>
      <c r="V377" s="29">
        <f t="shared" si="48"/>
        <v>0</v>
      </c>
      <c r="W377" s="29">
        <f t="shared" si="49"/>
        <v>0</v>
      </c>
      <c r="X377" s="29">
        <f t="shared" si="50"/>
        <v>0</v>
      </c>
      <c r="Y377" s="29">
        <f t="shared" si="51"/>
        <v>0</v>
      </c>
    </row>
    <row r="378" spans="1:25">
      <c r="A378" s="170">
        <v>376</v>
      </c>
      <c r="B378" s="41"/>
      <c r="C378" s="102"/>
      <c r="D378" s="180"/>
      <c r="E378" s="60"/>
      <c r="F378" s="156"/>
      <c r="G378" s="41"/>
      <c r="H378" s="102"/>
      <c r="I378" s="60"/>
      <c r="J378" s="102"/>
      <c r="K378" s="194"/>
      <c r="L378" s="202"/>
      <c r="M378" s="202"/>
      <c r="N378" s="202"/>
      <c r="O378" s="158"/>
      <c r="P378" s="158"/>
      <c r="Q378" s="158"/>
      <c r="R378" s="129">
        <f t="shared" si="52"/>
        <v>24</v>
      </c>
      <c r="S378" s="129">
        <f t="shared" si="53"/>
        <v>24</v>
      </c>
      <c r="T378" s="129" t="b">
        <f t="shared" si="46"/>
        <v>0</v>
      </c>
      <c r="U378" s="129" t="b">
        <f t="shared" si="47"/>
        <v>0</v>
      </c>
      <c r="V378" s="29">
        <f t="shared" si="48"/>
        <v>0</v>
      </c>
      <c r="W378" s="29">
        <f t="shared" si="49"/>
        <v>0</v>
      </c>
      <c r="X378" s="29">
        <f t="shared" si="50"/>
        <v>0</v>
      </c>
      <c r="Y378" s="29">
        <f t="shared" si="51"/>
        <v>0</v>
      </c>
    </row>
    <row r="379" spans="1:25">
      <c r="A379" s="170">
        <v>377</v>
      </c>
      <c r="B379" s="162"/>
      <c r="C379" s="163"/>
      <c r="D379" s="181"/>
      <c r="E379" s="60"/>
      <c r="F379" s="164"/>
      <c r="G379" s="162"/>
      <c r="H379" s="163"/>
      <c r="I379" s="166"/>
      <c r="J379" s="102"/>
      <c r="K379" s="194"/>
      <c r="L379" s="202"/>
      <c r="M379" s="202"/>
      <c r="N379" s="202"/>
      <c r="O379" s="158"/>
      <c r="P379" s="158"/>
      <c r="Q379" s="158"/>
      <c r="R379" s="129">
        <f t="shared" si="52"/>
        <v>24</v>
      </c>
      <c r="S379" s="129">
        <f t="shared" si="53"/>
        <v>24</v>
      </c>
      <c r="T379" s="129" t="b">
        <f t="shared" si="46"/>
        <v>0</v>
      </c>
      <c r="U379" s="129" t="b">
        <f t="shared" si="47"/>
        <v>0</v>
      </c>
      <c r="V379" s="29">
        <f t="shared" si="48"/>
        <v>0</v>
      </c>
      <c r="W379" s="29">
        <f t="shared" si="49"/>
        <v>0</v>
      </c>
      <c r="X379" s="29">
        <f t="shared" si="50"/>
        <v>0</v>
      </c>
      <c r="Y379" s="29">
        <f t="shared" si="51"/>
        <v>0</v>
      </c>
    </row>
    <row r="380" spans="1:25">
      <c r="A380" s="170">
        <v>378</v>
      </c>
      <c r="B380" s="41"/>
      <c r="C380" s="102"/>
      <c r="D380" s="180"/>
      <c r="E380" s="60"/>
      <c r="F380" s="156"/>
      <c r="G380" s="41"/>
      <c r="H380" s="102"/>
      <c r="I380" s="60"/>
      <c r="J380" s="102"/>
      <c r="K380" s="194"/>
      <c r="L380" s="202"/>
      <c r="M380" s="202"/>
      <c r="N380" s="202"/>
      <c r="O380" s="158"/>
      <c r="P380" s="158"/>
      <c r="Q380" s="158"/>
      <c r="R380" s="129">
        <f t="shared" si="52"/>
        <v>24</v>
      </c>
      <c r="S380" s="129">
        <f t="shared" si="53"/>
        <v>24</v>
      </c>
      <c r="T380" s="129" t="b">
        <f t="shared" si="46"/>
        <v>0</v>
      </c>
      <c r="U380" s="129" t="b">
        <f t="shared" si="47"/>
        <v>0</v>
      </c>
      <c r="V380" s="29">
        <f t="shared" si="48"/>
        <v>0</v>
      </c>
      <c r="W380" s="29">
        <f t="shared" si="49"/>
        <v>0</v>
      </c>
      <c r="X380" s="29">
        <f t="shared" si="50"/>
        <v>0</v>
      </c>
      <c r="Y380" s="29">
        <f t="shared" si="51"/>
        <v>0</v>
      </c>
    </row>
    <row r="381" spans="1:25">
      <c r="A381" s="170">
        <v>379</v>
      </c>
      <c r="B381" s="162"/>
      <c r="C381" s="163"/>
      <c r="D381" s="181"/>
      <c r="E381" s="166"/>
      <c r="F381" s="164"/>
      <c r="G381" s="162"/>
      <c r="H381" s="163"/>
      <c r="I381" s="166"/>
      <c r="J381" s="102"/>
      <c r="K381" s="194"/>
      <c r="L381" s="202"/>
      <c r="M381" s="202"/>
      <c r="N381" s="202"/>
      <c r="O381" s="158"/>
      <c r="P381" s="158"/>
      <c r="Q381" s="158"/>
      <c r="R381" s="129">
        <f t="shared" si="52"/>
        <v>24</v>
      </c>
      <c r="S381" s="129">
        <f t="shared" si="53"/>
        <v>24</v>
      </c>
      <c r="T381" s="129" t="b">
        <f t="shared" si="46"/>
        <v>0</v>
      </c>
      <c r="U381" s="129" t="b">
        <f t="shared" si="47"/>
        <v>0</v>
      </c>
      <c r="V381" s="29">
        <f t="shared" si="48"/>
        <v>0</v>
      </c>
      <c r="W381" s="29">
        <f t="shared" si="49"/>
        <v>0</v>
      </c>
      <c r="X381" s="29">
        <f t="shared" si="50"/>
        <v>0</v>
      </c>
      <c r="Y381" s="29">
        <f t="shared" si="51"/>
        <v>0</v>
      </c>
    </row>
    <row r="382" spans="1:25">
      <c r="A382" s="170">
        <v>380</v>
      </c>
      <c r="B382" s="162"/>
      <c r="C382" s="163"/>
      <c r="D382" s="181"/>
      <c r="E382" s="166"/>
      <c r="F382" s="164"/>
      <c r="G382" s="162"/>
      <c r="H382" s="163"/>
      <c r="I382" s="166"/>
      <c r="J382" s="102"/>
      <c r="K382" s="194"/>
      <c r="L382" s="202"/>
      <c r="M382" s="202"/>
      <c r="N382" s="202"/>
      <c r="O382" s="158"/>
      <c r="P382" s="158"/>
      <c r="Q382" s="158"/>
      <c r="R382" s="129">
        <f t="shared" si="52"/>
        <v>24</v>
      </c>
      <c r="S382" s="129">
        <f t="shared" si="53"/>
        <v>24</v>
      </c>
      <c r="T382" s="129" t="b">
        <f t="shared" si="46"/>
        <v>0</v>
      </c>
      <c r="U382" s="129" t="b">
        <f t="shared" si="47"/>
        <v>0</v>
      </c>
      <c r="V382" s="29">
        <f t="shared" si="48"/>
        <v>0</v>
      </c>
      <c r="W382" s="29">
        <f t="shared" si="49"/>
        <v>0</v>
      </c>
      <c r="X382" s="29">
        <f t="shared" si="50"/>
        <v>0</v>
      </c>
      <c r="Y382" s="29">
        <f t="shared" si="51"/>
        <v>0</v>
      </c>
    </row>
    <row r="383" spans="1:25">
      <c r="A383" s="170">
        <v>381</v>
      </c>
      <c r="B383" s="162"/>
      <c r="C383" s="163"/>
      <c r="D383" s="181"/>
      <c r="E383" s="166"/>
      <c r="F383" s="164"/>
      <c r="G383" s="162"/>
      <c r="H383" s="163"/>
      <c r="I383" s="166"/>
      <c r="J383" s="102"/>
      <c r="K383" s="194"/>
      <c r="L383" s="202"/>
      <c r="M383" s="202"/>
      <c r="N383" s="202"/>
      <c r="O383" s="158"/>
      <c r="P383" s="158"/>
      <c r="Q383" s="158"/>
      <c r="R383" s="129">
        <f t="shared" si="52"/>
        <v>24</v>
      </c>
      <c r="S383" s="129">
        <f t="shared" si="53"/>
        <v>24</v>
      </c>
      <c r="T383" s="129" t="b">
        <f t="shared" si="46"/>
        <v>0</v>
      </c>
      <c r="U383" s="129" t="b">
        <f t="shared" si="47"/>
        <v>0</v>
      </c>
      <c r="V383" s="29">
        <f t="shared" si="48"/>
        <v>0</v>
      </c>
      <c r="W383" s="29">
        <f t="shared" si="49"/>
        <v>0</v>
      </c>
      <c r="X383" s="29">
        <f t="shared" si="50"/>
        <v>0</v>
      </c>
      <c r="Y383" s="29">
        <f t="shared" si="51"/>
        <v>0</v>
      </c>
    </row>
    <row r="384" spans="1:25">
      <c r="A384" s="170">
        <v>382</v>
      </c>
      <c r="B384" s="162"/>
      <c r="C384" s="163"/>
      <c r="D384" s="181"/>
      <c r="E384" s="166"/>
      <c r="F384" s="164"/>
      <c r="G384" s="162"/>
      <c r="H384" s="163"/>
      <c r="I384" s="161"/>
      <c r="J384" s="102"/>
      <c r="K384" s="194"/>
      <c r="L384" s="202"/>
      <c r="M384" s="202"/>
      <c r="N384" s="202"/>
      <c r="O384" s="158"/>
      <c r="P384" s="158"/>
      <c r="Q384" s="158"/>
      <c r="R384" s="129">
        <f t="shared" si="52"/>
        <v>24</v>
      </c>
      <c r="S384" s="129">
        <f t="shared" si="53"/>
        <v>24</v>
      </c>
      <c r="T384" s="129" t="b">
        <f t="shared" si="46"/>
        <v>0</v>
      </c>
      <c r="U384" s="129" t="b">
        <f t="shared" si="47"/>
        <v>0</v>
      </c>
      <c r="V384" s="29">
        <f t="shared" si="48"/>
        <v>0</v>
      </c>
      <c r="W384" s="29">
        <f t="shared" si="49"/>
        <v>0</v>
      </c>
      <c r="X384" s="29">
        <f t="shared" si="50"/>
        <v>0</v>
      </c>
      <c r="Y384" s="29">
        <f t="shared" si="51"/>
        <v>0</v>
      </c>
    </row>
    <row r="385" spans="1:25">
      <c r="A385" s="170">
        <v>383</v>
      </c>
      <c r="B385" s="41"/>
      <c r="C385" s="102"/>
      <c r="D385" s="180"/>
      <c r="E385" s="60"/>
      <c r="F385" s="156"/>
      <c r="G385" s="41"/>
      <c r="H385" s="102"/>
      <c r="I385" s="161"/>
      <c r="J385" s="102"/>
      <c r="K385" s="194"/>
      <c r="L385" s="202"/>
      <c r="M385" s="202"/>
      <c r="N385" s="202"/>
      <c r="O385" s="158"/>
      <c r="P385" s="158"/>
      <c r="Q385" s="158"/>
      <c r="R385" s="129">
        <f t="shared" si="52"/>
        <v>24</v>
      </c>
      <c r="S385" s="129">
        <f t="shared" si="53"/>
        <v>24</v>
      </c>
      <c r="T385" s="129" t="b">
        <f t="shared" si="46"/>
        <v>0</v>
      </c>
      <c r="U385" s="129" t="b">
        <f t="shared" si="47"/>
        <v>0</v>
      </c>
      <c r="V385" s="29">
        <f t="shared" si="48"/>
        <v>0</v>
      </c>
      <c r="W385" s="29">
        <f t="shared" si="49"/>
        <v>0</v>
      </c>
      <c r="X385" s="29">
        <f t="shared" si="50"/>
        <v>0</v>
      </c>
      <c r="Y385" s="29">
        <f t="shared" si="51"/>
        <v>0</v>
      </c>
    </row>
    <row r="386" spans="1:25">
      <c r="A386" s="170">
        <v>384</v>
      </c>
      <c r="B386" s="41"/>
      <c r="C386" s="102"/>
      <c r="D386" s="180"/>
      <c r="E386" s="60"/>
      <c r="F386" s="156"/>
      <c r="G386" s="41"/>
      <c r="H386" s="102"/>
      <c r="I386" s="161"/>
      <c r="J386" s="102"/>
      <c r="K386" s="194"/>
      <c r="L386" s="202"/>
      <c r="M386" s="202"/>
      <c r="N386" s="202"/>
      <c r="O386" s="158"/>
      <c r="P386" s="158"/>
      <c r="Q386" s="158"/>
      <c r="R386" s="129">
        <f t="shared" si="52"/>
        <v>24</v>
      </c>
      <c r="S386" s="129">
        <f t="shared" si="53"/>
        <v>24</v>
      </c>
      <c r="T386" s="129" t="b">
        <f t="shared" si="46"/>
        <v>0</v>
      </c>
      <c r="U386" s="129" t="b">
        <f t="shared" si="47"/>
        <v>0</v>
      </c>
      <c r="V386" s="29">
        <f t="shared" si="48"/>
        <v>0</v>
      </c>
      <c r="W386" s="29">
        <f t="shared" si="49"/>
        <v>0</v>
      </c>
      <c r="X386" s="29">
        <f t="shared" si="50"/>
        <v>0</v>
      </c>
      <c r="Y386" s="29">
        <f t="shared" si="51"/>
        <v>0</v>
      </c>
    </row>
    <row r="387" spans="1:25">
      <c r="A387" s="171"/>
      <c r="B387" s="43"/>
      <c r="C387" s="44"/>
      <c r="D387" s="182"/>
      <c r="E387" s="55"/>
      <c r="F387" s="45"/>
      <c r="G387" s="43"/>
      <c r="H387" s="44"/>
      <c r="I387" s="55"/>
      <c r="J387" s="44"/>
      <c r="K387" s="196"/>
      <c r="L387" s="203"/>
      <c r="M387" s="203"/>
      <c r="N387" s="203"/>
      <c r="O387" s="98"/>
      <c r="P387" s="98"/>
      <c r="Q387" s="98"/>
      <c r="R387" s="154"/>
      <c r="S387" s="154"/>
      <c r="T387" s="154"/>
      <c r="U387" s="64"/>
      <c r="V387" s="123" t="e">
        <f>SUM(V3:V386)</f>
        <v>#REF!</v>
      </c>
      <c r="W387" s="123" t="e">
        <f>SUM(W3:W386)</f>
        <v>#REF!</v>
      </c>
      <c r="X387" s="123" t="e">
        <f>SUM(X3:X386)</f>
        <v>#REF!</v>
      </c>
      <c r="Y387" s="123" t="e">
        <f>SUM(Y3:Y386)</f>
        <v>#REF!</v>
      </c>
    </row>
    <row r="388" spans="1:25">
      <c r="E388" s="101" t="s">
        <v>285</v>
      </c>
      <c r="F388" s="34">
        <f>AVERAGE(F3:F386)</f>
        <v>4.041666666666667</v>
      </c>
      <c r="I388" s="251" t="s">
        <v>427</v>
      </c>
      <c r="J388" s="253"/>
      <c r="K388" s="253"/>
      <c r="L388" s="240"/>
      <c r="M388" s="204" t="e">
        <f>INT(((Q388)/3600+(W389)/2)/3600)&amp;"h"</f>
        <v>#REF!</v>
      </c>
      <c r="N388" s="204" t="str">
        <f>INT(((Q388/3600-INT(Q388/3600))*60))&amp;"m"</f>
        <v>0m</v>
      </c>
      <c r="O388" s="100">
        <f>SUMIF(L3:L386,1,M3:M386)</f>
        <v>0</v>
      </c>
      <c r="P388" s="100">
        <f>SUMIF(M3:M386,1,N3:N386)</f>
        <v>0</v>
      </c>
      <c r="Q388" s="127">
        <f>O388*60+P388</f>
        <v>0</v>
      </c>
      <c r="V388" s="123" t="e">
        <f>V387*60+W387</f>
        <v>#REF!</v>
      </c>
      <c r="W388" s="131"/>
      <c r="X388" s="123" t="e">
        <f>X387*60+Y387</f>
        <v>#REF!</v>
      </c>
      <c r="Y388" s="131"/>
    </row>
    <row r="389" spans="1:25">
      <c r="I389" s="251" t="s">
        <v>428</v>
      </c>
      <c r="J389" s="252"/>
      <c r="K389" s="240"/>
      <c r="L389" s="204">
        <f>COUNT(L3:L386)</f>
        <v>12</v>
      </c>
      <c r="M389" s="204"/>
      <c r="N389" s="204"/>
      <c r="O389" s="26"/>
      <c r="P389" s="26"/>
      <c r="Q389" s="26"/>
      <c r="V389" s="131"/>
      <c r="W389" s="123" t="e">
        <f>V388+X388</f>
        <v>#REF!</v>
      </c>
      <c r="X389" s="131"/>
      <c r="Y389" s="131"/>
    </row>
    <row r="390" spans="1:25">
      <c r="E390" s="190"/>
      <c r="F390" s="125"/>
      <c r="G390" s="41"/>
      <c r="H390" s="102"/>
      <c r="I390" s="60"/>
      <c r="J390" s="121" t="s">
        <v>292</v>
      </c>
      <c r="K390" s="197">
        <f>COUNTIF(K3:K386,"HIT")</f>
        <v>4</v>
      </c>
      <c r="L390" s="205" t="s">
        <v>433</v>
      </c>
      <c r="M390" s="206" t="str">
        <f>INT(Q390/3600)&amp;"h"</f>
        <v>0h</v>
      </c>
      <c r="N390" s="206" t="str">
        <f>INT(((Q390/3600-INT(Q390/3600))*60))&amp;"m"</f>
        <v>0m</v>
      </c>
      <c r="O390" s="123">
        <f>SUMIF(K3:K386,"HIT",M3:M386)</f>
        <v>0</v>
      </c>
      <c r="P390" s="123">
        <f>SUMIF(K3:K386,"HIT",N3:N386)</f>
        <v>0</v>
      </c>
      <c r="Q390" s="124">
        <f>O390*60+P390</f>
        <v>0</v>
      </c>
    </row>
    <row r="391" spans="1:25">
      <c r="D391" s="180"/>
      <c r="G391" s="41"/>
      <c r="H391" s="102"/>
      <c r="I391" s="101" t="s">
        <v>432</v>
      </c>
      <c r="J391" s="62" t="s">
        <v>296</v>
      </c>
      <c r="K391" s="198">
        <f>COUNTIF(K3:K386,"n.c")</f>
        <v>2</v>
      </c>
      <c r="M391" s="204"/>
      <c r="N391" s="204"/>
      <c r="O391" s="26"/>
      <c r="P391" s="26"/>
      <c r="Q391" s="26"/>
    </row>
    <row r="392" spans="1:25">
      <c r="D392" s="180"/>
      <c r="E392" s="101" t="s">
        <v>295</v>
      </c>
      <c r="F392" s="34">
        <f>K393/L389*100</f>
        <v>41.666666666666671</v>
      </c>
      <c r="G392" s="63" t="s">
        <v>298</v>
      </c>
      <c r="H392" s="102"/>
      <c r="I392" s="85"/>
      <c r="J392" s="62" t="s">
        <v>293</v>
      </c>
      <c r="K392" s="198">
        <f>COUNTIF(I3:I386,"Not found")</f>
        <v>5</v>
      </c>
      <c r="M392" s="204"/>
      <c r="N392" s="204"/>
      <c r="O392" s="26"/>
      <c r="P392" s="26"/>
      <c r="Q392" s="26"/>
    </row>
    <row r="393" spans="1:25">
      <c r="D393" s="184"/>
      <c r="E393" s="101" t="s">
        <v>301</v>
      </c>
      <c r="F393" s="34">
        <f>K390/L389*100</f>
        <v>33.333333333333329</v>
      </c>
      <c r="G393" s="19" t="s">
        <v>298</v>
      </c>
      <c r="I393" s="249" t="s">
        <v>300</v>
      </c>
      <c r="J393" s="250"/>
      <c r="K393" s="198">
        <f>L389-(K391+K392)</f>
        <v>5</v>
      </c>
      <c r="L393" s="208" t="s">
        <v>433</v>
      </c>
      <c r="M393" s="204" t="str">
        <f>INT(Q393/3600)&amp;"h"</f>
        <v>0h</v>
      </c>
      <c r="N393" s="204" t="str">
        <f>INT(((Q393/3600-INT(Q393/3600))*60))&amp;"m"</f>
        <v>0m</v>
      </c>
      <c r="O393" s="100">
        <f>(O388+O390)/2</f>
        <v>0</v>
      </c>
      <c r="P393" s="100">
        <f>(P388+P390)/2</f>
        <v>0</v>
      </c>
      <c r="Q393" s="128">
        <f>O393*60+P393</f>
        <v>0</v>
      </c>
    </row>
    <row r="394" spans="1:25">
      <c r="B394" s="65"/>
      <c r="C394" s="66"/>
      <c r="D394" s="185"/>
      <c r="E394" s="68"/>
      <c r="F394" s="67"/>
      <c r="G394" s="65"/>
      <c r="H394" s="66"/>
      <c r="I394" s="68"/>
      <c r="J394" s="66"/>
      <c r="K394" s="199"/>
      <c r="L394" s="203"/>
      <c r="M394" s="203"/>
      <c r="N394" s="203"/>
      <c r="O394" s="98"/>
      <c r="P394" s="98"/>
      <c r="Q394" s="98"/>
      <c r="R394" s="154"/>
      <c r="S394" s="154"/>
      <c r="T394" s="154"/>
      <c r="U394" s="64"/>
    </row>
    <row r="396" spans="1:25">
      <c r="A396" s="158"/>
      <c r="B396" s="92"/>
      <c r="C396" s="173"/>
      <c r="D396" s="186"/>
      <c r="E396" s="191"/>
      <c r="F396" s="126"/>
      <c r="G396" s="92"/>
      <c r="H396" s="192"/>
      <c r="I396" s="191"/>
      <c r="J396" s="173"/>
      <c r="K396" s="191"/>
      <c r="L396" s="209"/>
    </row>
  </sheetData>
  <protectedRanges>
    <protectedRange password="9690" sqref="B6:E52 B1:E2 A1:A386" name="Диапазон1_1"/>
  </protectedRanges>
  <mergeCells count="6">
    <mergeCell ref="R1:Y1"/>
    <mergeCell ref="I393:J393"/>
    <mergeCell ref="A1:E1"/>
    <mergeCell ref="I388:L388"/>
    <mergeCell ref="I389:K389"/>
    <mergeCell ref="F1:N1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Pictures</vt:lpstr>
      <vt:lpstr>Note</vt:lpstr>
      <vt:lpstr>2016_Archive</vt:lpstr>
      <vt:lpstr>2017</vt:lpstr>
    </vt:vector>
  </TitlesOfParts>
  <Company>Komunalno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Schetovodstvo</dc:creator>
  <cp:lastModifiedBy>user</cp:lastModifiedBy>
  <dcterms:created xsi:type="dcterms:W3CDTF">2016-08-30T07:21:44Z</dcterms:created>
  <dcterms:modified xsi:type="dcterms:W3CDTF">2017-01-19T19:26:39Z</dcterms:modified>
</cp:coreProperties>
</file>